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vrmwb-my.sharepoint.com/personal/daan_van_eeden_vrmwb_nl/Documents/Bureaublad/"/>
    </mc:Choice>
  </mc:AlternateContent>
  <xr:revisionPtr revIDLastSave="0" documentId="8_{E7DD0223-3167-45C1-BF69-E4A22D771F80}" xr6:coauthVersionLast="47" xr6:coauthVersionMax="47" xr10:uidLastSave="{00000000-0000-0000-0000-000000000000}"/>
  <bookViews>
    <workbookView xWindow="71880" yWindow="-120" windowWidth="29040" windowHeight="15720" activeTab="1" xr2:uid="{00000000-000D-0000-FFFF-FFFF00000000}"/>
  </bookViews>
  <sheets>
    <sheet name="TOELICHTING" sheetId="9" r:id="rId1"/>
    <sheet name="SCAN" sheetId="8" r:id="rId2"/>
    <sheet name="Indicatoren" sheetId="6" r:id="rId3"/>
  </sheets>
  <definedNames>
    <definedName name="_xlnm._FilterDatabase" localSheetId="2" hidden="1">Indicatoren!$B$179:$B$206</definedName>
    <definedName name="_xlnm._FilterDatabase" localSheetId="1" hidden="1">SCAN!#REF!</definedName>
    <definedName name="aantal">Indicatoren!$B$91:$B$97</definedName>
    <definedName name="aantrekkingskracht">Indicatoren!$B$127:$B$132</definedName>
    <definedName name="_xlnm.Print_Area" localSheetId="0">TOELICHTING!$A$1:$G$5</definedName>
    <definedName name="bereikbaarheid">Indicatoren!$B$161:$B$167</definedName>
    <definedName name="bouwwerk">Indicatoren!$B$53:$B$58</definedName>
    <definedName name="dier">Indicatoren!$B$142:$B$145</definedName>
    <definedName name="doelgroep">Indicatoren!$B$107:$B$112</definedName>
    <definedName name="drank">Indicatoren!$B$119:$B$125</definedName>
    <definedName name="dynamiekevenement">Indicatoren!$B$152:$B$155</definedName>
    <definedName name="kwetsbaar">Indicatoren!$B$114:$B$117</definedName>
    <definedName name="leeftijd">Indicatoren!$B$99:$B$105</definedName>
    <definedName name="moment">Indicatoren!$B$32:$B$36</definedName>
    <definedName name="muziek">Indicatoren!$B$38:$B$46</definedName>
    <definedName name="objecten">Indicatoren!$B$147:$B$150</definedName>
    <definedName name="omgeving">Indicatoren!$B$161:$B$167</definedName>
    <definedName name="overnachten">Indicatoren!$B$48:$B$51</definedName>
    <definedName name="piercen">Indicatoren!$B$82:$B$84</definedName>
    <definedName name="publieksverschuivingen">Indicatoren!$B$152:$B$155</definedName>
    <definedName name="reputatie">Indicatoren!$B$86:$B$89</definedName>
    <definedName name="risicobronnen">Indicatoren!$B$169:$B$175</definedName>
    <definedName name="soort">Indicatoren!$B$2:$B$30</definedName>
    <definedName name="terrein">Indicatoren!$B$134:$B$140</definedName>
    <definedName name="toegankelijkheid">Indicatoren!$B$157:$B$159</definedName>
    <definedName name="voedsel">Indicatoren!$B$76:$B$80</definedName>
    <definedName name="vuur">Indicatoren!$B$60:$B$63</definedName>
    <definedName name="vuurwerk">Indicatoren!$B$65:$B$67</definedName>
    <definedName name="water">Indicatoren!$B$69:$B$74</definedName>
    <definedName name="watervoorzieningen">Indicatoren!$B$69:$B$74</definedName>
    <definedName name="Z_822354EC_84EE_4FC8_BC34_BE1E9EA06064_.wvu.Cols" localSheetId="1" hidden="1">SCAN!$I:$I</definedName>
    <definedName name="Z_822354EC_84EE_4FC8_BC34_BE1E9EA06064_.wvu.Cols" localSheetId="0" hidden="1">TOELICHTING!$B:$E</definedName>
    <definedName name="Z_822354EC_84EE_4FC8_BC34_BE1E9EA06064_.wvu.FilterData" localSheetId="2" hidden="1">Indicatoren!$B$179:$B$206</definedName>
    <definedName name="Z_822354EC_84EE_4FC8_BC34_BE1E9EA06064_.wvu.PrintArea" localSheetId="0" hidden="1">TOELICHTING!$A$1:$G$4</definedName>
    <definedName name="Z_822354EC_84EE_4FC8_BC34_BE1E9EA06064_.wvu.Rows" localSheetId="1" hidden="1">SCAN!$16:$16,SCAN!$21:$21,SCAN!$29:$29,SCAN!$38:$38,SCAN!$48:$48,SCAN!$57:$57,SCAN!$61:$61</definedName>
  </definedNames>
  <calcPr calcId="191028"/>
  <customWorkbookViews>
    <customWorkbookView name="Uitleg" guid="{822354EC-84EE-4FC8-BC34-BE1E9EA06064}" maximized="1" xWindow="-8" yWindow="-8" windowWidth="1936" windowHeight="1056"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9" i="8" l="1"/>
  <c r="F28" i="8"/>
  <c r="F27" i="8"/>
  <c r="E28" i="8"/>
  <c r="E27" i="8"/>
  <c r="D28" i="8"/>
  <c r="D27" i="8"/>
  <c r="F56" i="8"/>
  <c r="F55" i="8"/>
  <c r="F54" i="8"/>
  <c r="E56" i="8"/>
  <c r="E55" i="8"/>
  <c r="E54" i="8"/>
  <c r="D56" i="8"/>
  <c r="D55" i="8"/>
  <c r="D54" i="8"/>
  <c r="F37" i="8"/>
  <c r="E37" i="8"/>
  <c r="D37" i="8"/>
  <c r="E35" i="8"/>
  <c r="D35" i="8"/>
  <c r="F15" i="8"/>
  <c r="E15" i="8"/>
  <c r="D15" i="8"/>
  <c r="D14" i="8"/>
  <c r="F14" i="8"/>
  <c r="E14" i="8"/>
  <c r="F13" i="8"/>
  <c r="E13" i="8"/>
  <c r="D13" i="8"/>
  <c r="F51" i="8"/>
  <c r="E51" i="8"/>
  <c r="D51" i="8"/>
  <c r="F47" i="8"/>
  <c r="F46" i="8"/>
  <c r="E47" i="8"/>
  <c r="E46" i="8"/>
  <c r="D47" i="8"/>
  <c r="D46" i="8"/>
  <c r="D60" i="8"/>
  <c r="F20" i="8"/>
  <c r="F19" i="8"/>
  <c r="E20" i="8"/>
  <c r="E19" i="8"/>
  <c r="D20" i="8"/>
  <c r="D19" i="8"/>
  <c r="F60" i="8"/>
  <c r="F59" i="8"/>
  <c r="E60" i="8"/>
  <c r="E59" i="8"/>
  <c r="D59" i="8"/>
  <c r="E36" i="8"/>
  <c r="D36" i="8"/>
  <c r="D17" i="8"/>
  <c r="E52" i="8"/>
  <c r="E18" i="8"/>
  <c r="D23" i="8"/>
  <c r="F23" i="8"/>
  <c r="E23" i="8"/>
  <c r="D39" i="8"/>
  <c r="E39" i="8"/>
  <c r="D40" i="8"/>
  <c r="E40" i="8"/>
  <c r="D41" i="8"/>
  <c r="E41" i="8"/>
  <c r="D42" i="8"/>
  <c r="E42" i="8"/>
  <c r="B65" i="8"/>
  <c r="F25" i="8"/>
  <c r="F17" i="8"/>
  <c r="E17" i="8"/>
  <c r="D25" i="8"/>
  <c r="B68" i="8"/>
  <c r="F58" i="8"/>
  <c r="E58" i="8"/>
  <c r="D58" i="8"/>
  <c r="F53" i="8"/>
  <c r="E53" i="8"/>
  <c r="D53" i="8"/>
  <c r="F52" i="8"/>
  <c r="D52" i="8"/>
  <c r="F50" i="8"/>
  <c r="E50" i="8"/>
  <c r="D50" i="8"/>
  <c r="F49" i="8"/>
  <c r="E49" i="8"/>
  <c r="D49" i="8"/>
  <c r="F24" i="8"/>
  <c r="E24" i="8"/>
  <c r="D24" i="8"/>
  <c r="F45" i="8"/>
  <c r="E45" i="8"/>
  <c r="D45" i="8"/>
  <c r="F41" i="8"/>
  <c r="F40" i="8"/>
  <c r="F39" i="8"/>
  <c r="F36" i="8"/>
  <c r="F38" i="8" s="1"/>
  <c r="F35" i="8"/>
  <c r="F32" i="8"/>
  <c r="E32" i="8"/>
  <c r="D32" i="8"/>
  <c r="F42" i="8"/>
  <c r="F26" i="8"/>
  <c r="E26" i="8"/>
  <c r="D26" i="8"/>
  <c r="F30" i="8"/>
  <c r="E30" i="8"/>
  <c r="D30" i="8"/>
  <c r="F22" i="8"/>
  <c r="E22" i="8"/>
  <c r="D22" i="8"/>
  <c r="F18" i="8"/>
  <c r="D18" i="8"/>
  <c r="F31" i="8"/>
  <c r="E31" i="8"/>
  <c r="D31" i="8"/>
  <c r="E25" i="8"/>
  <c r="F29" i="8" l="1"/>
  <c r="E29" i="8"/>
  <c r="E48" i="8"/>
  <c r="E16" i="8"/>
  <c r="F16" i="8"/>
  <c r="F57" i="8"/>
  <c r="D16" i="8"/>
  <c r="D21" i="8"/>
  <c r="D29" i="8"/>
  <c r="E38" i="8"/>
  <c r="E43" i="8" s="1"/>
  <c r="D57" i="8"/>
  <c r="D48" i="8"/>
  <c r="E21" i="8"/>
  <c r="F48" i="8"/>
  <c r="D61" i="8"/>
  <c r="E61" i="8"/>
  <c r="F61" i="8"/>
  <c r="E57" i="8"/>
  <c r="D38" i="8"/>
  <c r="D43" i="8" s="1"/>
  <c r="F21" i="8"/>
  <c r="F43" i="8"/>
  <c r="E62" i="8" l="1"/>
  <c r="E33" i="8"/>
  <c r="D33" i="8"/>
  <c r="F33" i="8"/>
  <c r="F62" i="8"/>
  <c r="D62" i="8"/>
  <c r="E63" i="8" l="1"/>
  <c r="E65" i="8" s="1"/>
  <c r="D63" i="8"/>
  <c r="D64" i="8" s="1"/>
  <c r="F63" i="8"/>
  <c r="F65" i="8" s="1"/>
  <c r="E64" i="8" l="1"/>
  <c r="D65" i="8"/>
  <c r="F64" i="8"/>
  <c r="B71" i="8" s="1"/>
  <c r="I67" i="8" l="1"/>
  <c r="D67" i="8" s="1"/>
  <c r="D6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AWS User</author>
  </authors>
  <commentList>
    <comment ref="B13" authorId="0" shapeId="0" xr:uid="{00000000-0006-0000-0100-000001000000}">
      <text>
        <r>
          <rPr>
            <sz val="9"/>
            <color indexed="81"/>
            <rFont val="Tahoma"/>
            <family val="2"/>
          </rPr>
          <t xml:space="preserve">
U vult hier in wat voor soort evenement het betreft. U kunt hier meerdere opties kiezen. 
Met controversieel wordt bedoeld dat binnen de maatschappij controverse bestaat op onderwerpen zoals geloof, milieu en politiek. 
</t>
        </r>
      </text>
    </comment>
    <comment ref="B17" authorId="0" shapeId="0" xr:uid="{00000000-0006-0000-0100-000002000000}">
      <text>
        <r>
          <rPr>
            <sz val="9"/>
            <color indexed="81"/>
            <rFont val="Tahoma"/>
            <family val="2"/>
          </rPr>
          <t xml:space="preserve">
U kiest hier voor het tijdvak dat het evenement duurt. Avond begint na 18.00 uur. </t>
        </r>
      </text>
    </comment>
    <comment ref="B18" authorId="0" shapeId="0" xr:uid="{00000000-0006-0000-0100-000003000000}">
      <text>
        <r>
          <rPr>
            <sz val="9"/>
            <color indexed="81"/>
            <rFont val="Tahoma"/>
            <family val="2"/>
          </rPr>
          <t xml:space="preserve">
U kiest hier de muzieksoort die op het evenement wordt gedraaid/gespeeld. U kunt hier meerdere opties kiezen. De antwoordoptie met de zwaarst wegende score zal leidend zijn. 
</t>
        </r>
      </text>
    </comment>
    <comment ref="B22" authorId="0" shapeId="0" xr:uid="{00000000-0006-0000-0100-000004000000}">
      <text>
        <r>
          <rPr>
            <sz val="9"/>
            <color indexed="81"/>
            <rFont val="Tahoma"/>
            <family val="2"/>
          </rPr>
          <t xml:space="preserve">
U geeft hier aan of bezoekers/ deelnemers/ toeschouwers/ medewerkers overnachten op of aan het evenemententerrein. 
Wanneer er wordt overnacht in een gebouw waarvan de hoofdfunctie niet is geschikt voor overnachten, moeten extra organisatorische en of technische voorzieningen getroffen worden. Denk hierbij aan overnachten in gebouwen als scholen, sportkantines, evenementenhallen en kerken. 
</t>
        </r>
      </text>
    </comment>
    <comment ref="B23" authorId="0" shapeId="0" xr:uid="{00000000-0006-0000-0100-000005000000}">
      <text>
        <r>
          <rPr>
            <sz val="9"/>
            <color indexed="81"/>
            <rFont val="Tahoma"/>
            <family val="2"/>
          </rPr>
          <t xml:space="preserve">
Met een ‘permanent bouwwerk’ wordt een regulier bouwwerk waar het Bouwbesluit 2012 op van toepassing is bedoeld. Een bouwwerk heeft een regulier gebruik waarvoor het in ingericht en waar de voorzieningen op zijn afgestemd. Indien een bouwwerk anders wordt gebruikt dan regulier of met meer personen dan regulier, neemt dat andere risico’s met zich mee.  </t>
        </r>
      </text>
    </comment>
    <comment ref="B24" authorId="0" shapeId="0" xr:uid="{00000000-0006-0000-0100-000006000000}">
      <text>
        <r>
          <rPr>
            <sz val="9"/>
            <color indexed="81"/>
            <rFont val="Tahoma"/>
            <family val="2"/>
          </rPr>
          <t xml:space="preserve">
U geeft hier aan of er aanwezigheid is van </t>
        </r>
        <r>
          <rPr>
            <u/>
            <sz val="9"/>
            <color indexed="81"/>
            <rFont val="Tahoma"/>
            <family val="2"/>
          </rPr>
          <t>zichtbaar</t>
        </r>
        <r>
          <rPr>
            <sz val="9"/>
            <color indexed="81"/>
            <rFont val="Tahoma"/>
            <family val="2"/>
          </rPr>
          <t xml:space="preserve"> vuur.
Bij </t>
        </r>
        <r>
          <rPr>
            <b/>
            <sz val="9"/>
            <color indexed="81"/>
            <rFont val="Tahoma"/>
            <family val="2"/>
          </rPr>
          <t>klein vuur</t>
        </r>
        <r>
          <rPr>
            <sz val="9"/>
            <color indexed="81"/>
            <rFont val="Tahoma"/>
            <family val="2"/>
          </rPr>
          <t xml:space="preserve"> moet u denken aan een kampvuur, stage-pyrotechnieken
Bij </t>
        </r>
        <r>
          <rPr>
            <b/>
            <sz val="9"/>
            <color indexed="81"/>
            <rFont val="Tahoma"/>
            <family val="2"/>
          </rPr>
          <t>groot vuur</t>
        </r>
        <r>
          <rPr>
            <sz val="9"/>
            <color indexed="81"/>
            <rFont val="Tahoma"/>
            <family val="2"/>
          </rPr>
          <t xml:space="preserve"> moet u denken aan een kerstboomverbranding</t>
        </r>
      </text>
    </comment>
    <comment ref="B25" authorId="0" shapeId="0" xr:uid="{00000000-0006-0000-0100-000007000000}">
      <text>
        <r>
          <rPr>
            <sz val="9"/>
            <color indexed="81"/>
            <rFont val="Tahoma"/>
            <family val="2"/>
          </rPr>
          <t xml:space="preserve">
Consumentenvuurwerk dat afgestoken wordt tijdens Oud &amp; Nieuw valt buiten de scope van deze vraag. </t>
        </r>
      </text>
    </comment>
    <comment ref="B26" authorId="0" shapeId="0" xr:uid="{00000000-0006-0000-0100-000008000000}">
      <text>
        <r>
          <rPr>
            <sz val="9"/>
            <color indexed="81"/>
            <rFont val="Tahoma"/>
            <family val="2"/>
          </rPr>
          <t xml:space="preserve">
U geeft hier aan of er gebruik gemaakt wordt van de onderstaande tijdelijke watervoorzieningen. U kunt hier meerdere opties kiezen. 
</t>
        </r>
      </text>
    </comment>
    <comment ref="B30" authorId="0" shapeId="0" xr:uid="{00000000-0006-0000-0100-000009000000}">
      <text>
        <r>
          <rPr>
            <sz val="9"/>
            <color indexed="81"/>
            <rFont val="Tahoma"/>
            <family val="2"/>
          </rPr>
          <t xml:space="preserve">
U geeft hier aan of er voedselbereiding is op het evenement en door wie dit gedaan wordt. 
Voedselbereiding door niet professionele cateraars voor grotere of kwetsbare groepen geeft een hogere risicoscore vanuit gezondheidskundig oogpunt. Het kan hier bijvoorbeeld gaan om een schoolkamp waar door vrijwilligers voor grote groepen jongeren gekookt wordt. 
Een buurt BBQ is betreft wel voedselbereiding door niet professionele cateraars, maar vanwege de kleinschaligheid krijg dit geen risicoscore mbt hygiëne.   
</t>
        </r>
      </text>
    </comment>
    <comment ref="B32" authorId="0" shapeId="0" xr:uid="{00000000-0006-0000-0100-00000A000000}">
      <text>
        <r>
          <rPr>
            <sz val="9"/>
            <color indexed="81"/>
            <rFont val="Tahoma"/>
            <family val="2"/>
          </rPr>
          <t xml:space="preserve">
U geeft hier aan of er ervaringen zijn met de organisator van het evenement. Probeert u dit zo objectief mogelijk te beoordelen. </t>
        </r>
      </text>
    </comment>
    <comment ref="B35" authorId="0" shapeId="0" xr:uid="{00000000-0006-0000-0100-00000B000000}">
      <text>
        <r>
          <rPr>
            <sz val="9"/>
            <color indexed="81"/>
            <rFont val="Tahoma"/>
            <family val="2"/>
          </rPr>
          <t xml:space="preserve">
U geeft hier aan hoeveel het maximaal aantal aanwezige bezoekers/ deelnemers/ toeschouwers bedraagt op het piekmoment van het evenement. </t>
        </r>
      </text>
    </comment>
    <comment ref="B36" authorId="0" shapeId="0" xr:uid="{00000000-0006-0000-0100-00000C000000}">
      <text>
        <r>
          <rPr>
            <sz val="9"/>
            <color indexed="81"/>
            <rFont val="Tahoma"/>
            <family val="2"/>
          </rPr>
          <t xml:space="preserve">
U geeft hier aan welke leeftijdscategorie het meest van toepassing is. Zijn er meerdere activiteiten voor verschillende leeftijdscategorieen (niet zijnde alle leeftijden) dan kunt u hier meerdere antwoorden invullen. De antwoordoptie met de zwaarst wegende score zal leidend zijn.</t>
        </r>
      </text>
    </comment>
    <comment ref="B39" authorId="0" shapeId="0" xr:uid="{00000000-0006-0000-0100-00000D000000}">
      <text>
        <r>
          <rPr>
            <sz val="9"/>
            <color indexed="81"/>
            <rFont val="Tahoma"/>
            <family val="2"/>
          </rPr>
          <t xml:space="preserve">
U geeft hier aan of er sprake is van een specifieke risicovolle doelgroep. Bij activisten/radicalen moet je denken aan politieke groepen (o.a. milieu). De conflicterende groepen kunnen bijvoorbeeld zijn; de zogenaamde notoire ordeverstoorders of die met grote culturele verschillen. Personen met bijzonder of verhoogd risico betreft de categorie die zich schuldig maakt aan maatschappelijk ongewenst gedrag.</t>
        </r>
      </text>
    </comment>
    <comment ref="B40" authorId="0" shapeId="0" xr:uid="{00000000-0006-0000-0100-00000E000000}">
      <text>
        <r>
          <rPr>
            <sz val="9"/>
            <color indexed="81"/>
            <rFont val="Tahoma"/>
            <family val="2"/>
          </rPr>
          <t xml:space="preserve">
U geeft hier aan of er grotere doelgroepen verminderd zelfredame bezoekers of deelnemers verwacht worden. Daarbij is het belangrijk om aan te geven of deze </t>
        </r>
        <r>
          <rPr>
            <u/>
            <sz val="9"/>
            <color indexed="81"/>
            <rFont val="Tahoma"/>
            <family val="2"/>
          </rPr>
          <t>met</t>
        </r>
        <r>
          <rPr>
            <sz val="9"/>
            <color indexed="81"/>
            <rFont val="Tahoma"/>
            <family val="2"/>
          </rPr>
          <t xml:space="preserve"> of </t>
        </r>
        <r>
          <rPr>
            <u/>
            <sz val="9"/>
            <color indexed="81"/>
            <rFont val="Tahoma"/>
            <family val="2"/>
          </rPr>
          <t>zonder professionele</t>
        </r>
        <r>
          <rPr>
            <sz val="9"/>
            <color indexed="81"/>
            <rFont val="Tahoma"/>
            <family val="2"/>
          </rPr>
          <t xml:space="preserve"> begeleiding aanwezig zijn. 
</t>
        </r>
      </text>
    </comment>
    <comment ref="B41" authorId="0" shapeId="0" xr:uid="{00000000-0006-0000-0100-00000F000000}">
      <text>
        <r>
          <rPr>
            <sz val="9"/>
            <color indexed="81"/>
            <rFont val="Tahoma"/>
            <family val="2"/>
          </rPr>
          <t xml:space="preserve">
U geeft hier aan of u inschat dat er al dan niet (overmatig) drank of drugsgebruik zal plaatsvinden op het evenement.</t>
        </r>
      </text>
    </comment>
    <comment ref="B42" authorId="0" shapeId="0" xr:uid="{00000000-0006-0000-0100-000010000000}">
      <text>
        <r>
          <rPr>
            <sz val="9"/>
            <color indexed="81"/>
            <rFont val="Tahoma"/>
            <family val="2"/>
          </rPr>
          <t xml:space="preserve">
U geeft hier aan wat voor aantrekkingskracht het evenement heeft; wijk (lokaal), gemeente, regionaal, nationaal, internationaal). 
Komen er bijvoorbeeld veel interantionale bezoekers naar het evenement, dan kiest u internationaal. </t>
        </r>
      </text>
    </comment>
    <comment ref="B45" authorId="0" shapeId="0" xr:uid="{00000000-0006-0000-0100-000011000000}">
      <text>
        <r>
          <rPr>
            <sz val="9"/>
            <color indexed="81"/>
            <rFont val="Tahoma"/>
            <family val="2"/>
          </rPr>
          <t xml:space="preserve">
U geeft hier aan wat het type locatie en ondergrond  is. U kunt meerdere opties kiezen. De antwoordoptie met de zwaarst wegende score zal leidend zijn.
Bij aan,op of in water/natuurijs gaat over waar het publiek/bezoeker zich bevindt. </t>
        </r>
      </text>
    </comment>
    <comment ref="B49" authorId="0" shapeId="0" xr:uid="{00000000-0006-0000-0100-000012000000}">
      <text>
        <r>
          <rPr>
            <sz val="9"/>
            <color indexed="81"/>
            <rFont val="Tahoma"/>
            <family val="2"/>
          </rPr>
          <t xml:space="preserve">
U geeft hier aan of het een locatie betreft waar (normaliter) dieren verblijven of grazen. Indien dit van toepassing is geeft het een hogere risicoscore vanuit geneeskundig oogpunt.
Denk daarbij bijvoorbeeld aan een festivalterrein waar normaal gesproken koeien grazen.  
</t>
        </r>
      </text>
    </comment>
    <comment ref="B50" authorId="0" shapeId="0" xr:uid="{00000000-0006-0000-0100-000013000000}">
      <text>
        <r>
          <rPr>
            <b/>
            <sz val="9"/>
            <color indexed="81"/>
            <rFont val="Tahoma"/>
            <family val="2"/>
          </rPr>
          <t xml:space="preserve">
Onder een bouwsel wordt conform BGBOP verstaan</t>
        </r>
        <r>
          <rPr>
            <sz val="9"/>
            <color indexed="81"/>
            <rFont val="Tahoma"/>
            <family val="2"/>
          </rPr>
          <t>: Bijeenkomsttent, tribune, podium of elke andere constructie die naar een plaats is gebracht of ter plaatse is geconstrueerd om daar kortstondig (max 6 maanden) te functioneren.
Niet toegankelijk:
Er zijn objecten aanwezig waar bezoekers/personeel niet in kunnen verblijven. 
Bv: Lichtmast, lichtkrant, enz.</t>
        </r>
      </text>
    </comment>
    <comment ref="B51" authorId="0" shapeId="0" xr:uid="{00000000-0006-0000-0100-000014000000}">
      <text>
        <r>
          <rPr>
            <sz val="9"/>
            <color indexed="81"/>
            <rFont val="Tahoma"/>
            <family val="2"/>
          </rPr>
          <t xml:space="preserve">
De mate waarin het publiek verschuift binnen het evenement. 
Een evenement kan meerdere locaties hebben waar activiteiten plaatsvinden. Het gaat bij deze vraag om de kruisende stromingen van het publiek tussen de verschillende locaties. 
Onder een </t>
        </r>
        <r>
          <rPr>
            <b/>
            <sz val="9"/>
            <color indexed="81"/>
            <rFont val="Tahoma"/>
            <family val="2"/>
          </rPr>
          <t>kleine verschuiving</t>
        </r>
        <r>
          <rPr>
            <sz val="9"/>
            <color indexed="81"/>
            <rFont val="Tahoma"/>
            <family val="2"/>
          </rPr>
          <t xml:space="preserve"> wordt verstaan een gelijktijdige verschuiving van groepen van enkele tot tientallen toeschouwers. 
Onder een </t>
        </r>
        <r>
          <rPr>
            <b/>
            <sz val="9"/>
            <color indexed="81"/>
            <rFont val="Tahoma"/>
            <family val="2"/>
          </rPr>
          <t>grote verschuiving</t>
        </r>
        <r>
          <rPr>
            <sz val="9"/>
            <color indexed="81"/>
            <rFont val="Tahoma"/>
            <family val="2"/>
          </rPr>
          <t xml:space="preserve"> wordt verstaan een gelijktijdige verschuiving van groepen van honderden tot duizenden toeschouwers
</t>
        </r>
      </text>
    </comment>
    <comment ref="B52" authorId="0" shapeId="0" xr:uid="{00000000-0006-0000-0100-000015000000}">
      <text>
        <r>
          <rPr>
            <b/>
            <sz val="9"/>
            <color indexed="81"/>
            <rFont val="Tahoma"/>
            <family val="2"/>
          </rPr>
          <t xml:space="preserve">
</t>
        </r>
        <r>
          <rPr>
            <sz val="9"/>
            <color indexed="81"/>
            <rFont val="Tahoma"/>
            <family val="2"/>
          </rPr>
          <t xml:space="preserve">U geeft hier aan of de bereikbaarheid van het evenemententerrein voor de hulpdiensten ten allen tijden gewaarborgd is. </t>
        </r>
      </text>
    </comment>
    <comment ref="B53" authorId="0" shapeId="0" xr:uid="{00000000-0006-0000-0100-000016000000}">
      <text>
        <r>
          <rPr>
            <b/>
            <sz val="9"/>
            <color indexed="81"/>
            <rFont val="Tahoma"/>
            <family val="2"/>
          </rPr>
          <t xml:space="preserve">
</t>
        </r>
        <r>
          <rPr>
            <sz val="9"/>
            <color indexed="81"/>
            <rFont val="Tahoma"/>
            <family val="2"/>
          </rPr>
          <t xml:space="preserve">U geeft hier aan of het evenement gevolgen heeft voor toegankelijkheid en bereikbaarheid van de directe omgeving voor de hulpdiensten. 
m.a.w: 
Zijn er knelpunten in de opkomstijden van de hulpdiensten?
Zijn posten van huisartsen, brandweer, politie toegankelijk? 
</t>
        </r>
      </text>
    </comment>
    <comment ref="B58" authorId="0" shapeId="0" xr:uid="{00000000-0006-0000-0100-000017000000}">
      <text>
        <r>
          <rPr>
            <sz val="9"/>
            <color indexed="81"/>
            <rFont val="Tahoma"/>
            <family val="2"/>
          </rPr>
          <t xml:space="preserve">
U geeft aan of  één van de aangegeven risicobronnen op of aan het evenementen terein aanwezig is. Onder opslag van gevaarlijke stoffen wordt ook verstaan de opslag van gasflessen. U kunt hier meerdere opties kiezen. De antwoordoptie met de zwaarst wegende score zal leidend zijn.
</t>
        </r>
      </text>
    </comment>
  </commentList>
</comments>
</file>

<file path=xl/sharedStrings.xml><?xml version="1.0" encoding="utf-8"?>
<sst xmlns="http://schemas.openxmlformats.org/spreadsheetml/2006/main" count="414" uniqueCount="229">
  <si>
    <t xml:space="preserve"> </t>
  </si>
  <si>
    <t xml:space="preserve"> BEHANDELSCAN EVENEMENTEN BRABANT</t>
  </si>
  <si>
    <t>Naam evenement</t>
  </si>
  <si>
    <t>Datum evenement</t>
  </si>
  <si>
    <t xml:space="preserve">Adres of locatie </t>
  </si>
  <si>
    <t>Gemeente</t>
  </si>
  <si>
    <t>Veiligheidsregio</t>
  </si>
  <si>
    <t>Ingevuld door</t>
  </si>
  <si>
    <t>POLITIE</t>
  </si>
  <si>
    <t>GHOR</t>
  </si>
  <si>
    <t>BRANDWEER</t>
  </si>
  <si>
    <t xml:space="preserve">Activiteitenprofiel </t>
  </si>
  <si>
    <t>Score</t>
  </si>
  <si>
    <t>Wat voor soort evenement betreft het?</t>
  </si>
  <si>
    <t>-</t>
  </si>
  <si>
    <t>Op welk moment vindt het evenement plaats?</t>
  </si>
  <si>
    <t>Als het een muziekfeest betreft, welke muziek betreft het dan?</t>
  </si>
  <si>
    <t>Wordt er overnacht?</t>
  </si>
  <si>
    <t>Wordt er een permanent bouwwerk gebruikt?</t>
  </si>
  <si>
    <t>Is er open vuur aanwezig?</t>
  </si>
  <si>
    <t>Wordt er vuurwerk afgestoken?</t>
  </si>
  <si>
    <t>Wordt er gebruik gemaakt van tijdelijke watervoorzieningen?</t>
  </si>
  <si>
    <t xml:space="preserve">Wordt er voedsel bereidt op het evenemententerrein? </t>
  </si>
  <si>
    <t>Is er een gelegenheid tot tatoeëring en/of piercen?</t>
  </si>
  <si>
    <t>Zijn er ervaringen met de organisator van het evenement?</t>
  </si>
  <si>
    <t xml:space="preserve">subtotaal </t>
  </si>
  <si>
    <t>Publieksprofiel</t>
  </si>
  <si>
    <t>Hoeveel bedraagt het verwachtte aantal personen op het piekmoment?</t>
  </si>
  <si>
    <t>Wat is de belangrijkste leeftijdscategorie van de doelgroep?</t>
  </si>
  <si>
    <t>Wordt er een risicovolle doelgroep verwacht?</t>
  </si>
  <si>
    <t>Is een deel van de doelgroep verminderd zelfredzaam?</t>
  </si>
  <si>
    <t>Wordt er drank en / of drugs genuttigd?</t>
  </si>
  <si>
    <t xml:space="preserve">Wat is de aantrekkingskracht van het evenement </t>
  </si>
  <si>
    <t>Ruimtelijk profiel</t>
  </si>
  <si>
    <t>Wat is het type locatie en ondergrond?</t>
  </si>
  <si>
    <t>Betreft het een locatie met dieren?</t>
  </si>
  <si>
    <t>Zijn er tijdelijke bouwsels aanwezig?</t>
  </si>
  <si>
    <t>Zijn er kruisende publieksverschuivingen tijdens het evenement?</t>
  </si>
  <si>
    <t xml:space="preserve">Is het evenement te allen tijden bereikbaar voor de hulpdiensten? </t>
  </si>
  <si>
    <t>Zijn er bereikbaarheidsbelemmeringen als gevolg van het evenement voor één van de volgende locaties?</t>
  </si>
  <si>
    <t>Welke risicobronnen zijn er op of aan het evenemententerrein?</t>
  </si>
  <si>
    <t>TOTAAL</t>
  </si>
  <si>
    <t>Wijze van advisering door hulpdiensten</t>
  </si>
  <si>
    <t xml:space="preserve">INDICATIE BEHANDELAANPAK </t>
  </si>
  <si>
    <t>politie</t>
  </si>
  <si>
    <t>brandweer</t>
  </si>
  <si>
    <t>Betaald voetbal</t>
  </si>
  <si>
    <t>Colourrun</t>
  </si>
  <si>
    <t xml:space="preserve">Controversieel evenement </t>
  </si>
  <si>
    <t>Foodtruck</t>
  </si>
  <si>
    <t>Hardloop(wedstrijd) &gt; 10 km</t>
  </si>
  <si>
    <t xml:space="preserve">Hardloop(wedstrijd) &lt; 10 km </t>
  </si>
  <si>
    <t>Kermis</t>
  </si>
  <si>
    <t>Kindervakantieweek</t>
  </si>
  <si>
    <t>Kickboxgala</t>
  </si>
  <si>
    <t>Markt of braderie</t>
  </si>
  <si>
    <t>Moutainbike recreatief</t>
  </si>
  <si>
    <t>Moutainbike wedstrijd</t>
  </si>
  <si>
    <t>Muziekevenement/ Festival</t>
  </si>
  <si>
    <t>Obstaclerun</t>
  </si>
  <si>
    <t>Optocht</t>
  </si>
  <si>
    <t>Paardenrace in de natuur (cross-country, endurance, military)</t>
  </si>
  <si>
    <t>Tentfeest</t>
  </si>
  <si>
    <t>Toerrit (fiets/skeelers/motor/auto)</t>
  </si>
  <si>
    <t>Vliegshow</t>
  </si>
  <si>
    <t>Wandelmars &lt;30 km</t>
  </si>
  <si>
    <t>Wandelmars &gt;30 km</t>
  </si>
  <si>
    <t>Wielerronde kleinschalig/recreatief</t>
  </si>
  <si>
    <t>Wielerronde grootschalig</t>
  </si>
  <si>
    <t>Wijk- / buurtfeest</t>
  </si>
  <si>
    <t>Zeskamp</t>
  </si>
  <si>
    <t>Overige evenementen</t>
  </si>
  <si>
    <t>Één dag; overdag</t>
  </si>
  <si>
    <t>Één dag; overdag / avond</t>
  </si>
  <si>
    <t>Één dag; avond / nacht</t>
  </si>
  <si>
    <t>Meerdaags</t>
  </si>
  <si>
    <t>Geen muziekfeest</t>
  </si>
  <si>
    <t>House / dance</t>
  </si>
  <si>
    <t>Urban / hiphop / R&amp;B</t>
  </si>
  <si>
    <t>Pop / rock</t>
  </si>
  <si>
    <t>Nederlandstalig / levenslied</t>
  </si>
  <si>
    <t xml:space="preserve">Top 40 muziek </t>
  </si>
  <si>
    <t>Jazz / klassiek</t>
  </si>
  <si>
    <t>Overig</t>
  </si>
  <si>
    <t>Geen overnachting</t>
  </si>
  <si>
    <t>In een hiervoor bestemd bouwwerk/bouwsel/terrein</t>
  </si>
  <si>
    <t>In een niet hiervoor bestemd bouwwerk/bouwsel/terrein</t>
  </si>
  <si>
    <t>Er wordt geen gebruik gemaakt van permanente bouwwerken</t>
  </si>
  <si>
    <t xml:space="preserve">  </t>
  </si>
  <si>
    <t>Ja, conform regulier gebruik</t>
  </si>
  <si>
    <t xml:space="preserve">   </t>
  </si>
  <si>
    <t xml:space="preserve">Ja, maar met meer personen dan bestemd   </t>
  </si>
  <si>
    <t>Let op! Er moet voor het gebruik van een permanent bouwerk een melding brandveilig gebruik gedaan worden</t>
  </si>
  <si>
    <t xml:space="preserve">Ja, maar niet conform regulier gebruik </t>
  </si>
  <si>
    <t>Ja, maar met meer personen en niet conform regulier gebruik</t>
  </si>
  <si>
    <t xml:space="preserve">Is er open vuur aanwezig? </t>
  </si>
  <si>
    <t>Geen open vuur</t>
  </si>
  <si>
    <t>Klein open vuur</t>
  </si>
  <si>
    <t>Groot open vuur</t>
  </si>
  <si>
    <t>Nee, er wordt geen vuurwerk afgestoken</t>
  </si>
  <si>
    <t xml:space="preserve">        </t>
  </si>
  <si>
    <t>Ja, er wordt vuurwerk afgestoken</t>
  </si>
  <si>
    <t xml:space="preserve">Let op! Er moet voor vuurwerk een aanvraag ingediend worden bij de Provincie </t>
  </si>
  <si>
    <t xml:space="preserve">    </t>
  </si>
  <si>
    <t>Wordt er gebruik gemaakt van één van de onderstaande watervoorzieningen?</t>
  </si>
  <si>
    <t>Geen van onderstaande  watervoorzieningen</t>
  </si>
  <si>
    <t>Tijdelijke douches</t>
  </si>
  <si>
    <t xml:space="preserve">Tijdelijke zwem- speel- of bubbelbaden </t>
  </si>
  <si>
    <t>Niet aangewezen zwemwater</t>
  </si>
  <si>
    <t>Vernevelinstallaties</t>
  </si>
  <si>
    <t xml:space="preserve">Wordt er voedsel bereid op het evenemententerrein? </t>
  </si>
  <si>
    <t xml:space="preserve">Geen voedselbereiding </t>
  </si>
  <si>
    <t>Ja, door professionele cateraar(s)</t>
  </si>
  <si>
    <t>Is er een gelegheid tot tatoeëring en/of piercen?</t>
  </si>
  <si>
    <t>Nee</t>
  </si>
  <si>
    <t>Ja</t>
  </si>
  <si>
    <t>Zijn er ervaring met het evenement of de organisator?</t>
  </si>
  <si>
    <t>Nee, er zijn geen ervaringen</t>
  </si>
  <si>
    <t>Ja, er zijn positieve of neutrale ervaringen</t>
  </si>
  <si>
    <t xml:space="preserve">Ja, er zijn negatieve ervaringen </t>
  </si>
  <si>
    <t>Hoeveel bedraagt het verwachte aantal personen op het piekmoment?</t>
  </si>
  <si>
    <t>minder dan 150</t>
  </si>
  <si>
    <t>150-2.000</t>
  </si>
  <si>
    <t>2.000-4.000</t>
  </si>
  <si>
    <t>4.000-10.000</t>
  </si>
  <si>
    <t>10.000-50.000</t>
  </si>
  <si>
    <t>meer dan 50.000</t>
  </si>
  <si>
    <t>Wat is de belangrijkste leeftijdscategorie van de doelgroep</t>
  </si>
  <si>
    <t>Alle leeftijden</t>
  </si>
  <si>
    <t>0-12 jaar</t>
  </si>
  <si>
    <t xml:space="preserve">12-18 jaar </t>
  </si>
  <si>
    <t>18-40 jaar</t>
  </si>
  <si>
    <t>40-65 jaar</t>
  </si>
  <si>
    <t>Ouder dan 65 jaar</t>
  </si>
  <si>
    <t>Geen risicovolle doelgroep</t>
  </si>
  <si>
    <t>Hoogwaardigheidsbekleders</t>
  </si>
  <si>
    <t>Activisten of radicalen</t>
  </si>
  <si>
    <t>Conflicterende - of rivaliserende groepen</t>
  </si>
  <si>
    <t>Perso(o)n(en) met bijzonder - of verhoogd risico</t>
  </si>
  <si>
    <t>Geen verminderd zelfredzame doelgroep aanwezig</t>
  </si>
  <si>
    <t xml:space="preserve">Personen met een fysieke/geestelijke beperking zonder professionele begeleiding </t>
  </si>
  <si>
    <t xml:space="preserve">Personen met een fysieke/geestelijke beperking met professionele begeleiding </t>
  </si>
  <si>
    <t xml:space="preserve">               </t>
  </si>
  <si>
    <t>Ja, er wordt drank geschonken</t>
  </si>
  <si>
    <t>Ja, er wordt naar verwachting overmatig gedronken binnen de brede doelgroep van het evenement</t>
  </si>
  <si>
    <t>Ja,er wordt naar verwachting drugs gebruikt door enkele individuen</t>
  </si>
  <si>
    <t xml:space="preserve">     </t>
  </si>
  <si>
    <t>Ja, er wordt naar verwachting drugs gebruikt binnen de brede doelgroep van het evenement</t>
  </si>
  <si>
    <t>Let op! Pas de leidraad drugs op evenementen toe (Trimbos Instituut / Skip die Trip Oost-Brabant)</t>
  </si>
  <si>
    <t>Ja, er wordt naar verwachting drank als drugs genuttigd binnen de brede doelgroep van het evenement</t>
  </si>
  <si>
    <t xml:space="preserve">                  </t>
  </si>
  <si>
    <t>Wat is de aantrekkingskracht van het evenement?</t>
  </si>
  <si>
    <t>Wijk</t>
  </si>
  <si>
    <t xml:space="preserve">Gemeentelijk </t>
  </si>
  <si>
    <t>Regionaal</t>
  </si>
  <si>
    <t>Nationaal</t>
  </si>
  <si>
    <t xml:space="preserve">Internationaal </t>
  </si>
  <si>
    <t>Wat is het type locatie en de ondergrond?</t>
  </si>
  <si>
    <r>
      <t xml:space="preserve">Buitenlocatie, </t>
    </r>
    <r>
      <rPr>
        <b/>
        <sz val="10"/>
        <rFont val="Arial"/>
        <family val="2"/>
      </rPr>
      <t>op</t>
    </r>
    <r>
      <rPr>
        <sz val="10"/>
        <rFont val="Arial"/>
        <family val="2"/>
      </rPr>
      <t xml:space="preserve"> water / (natuur)ijs </t>
    </r>
  </si>
  <si>
    <r>
      <t xml:space="preserve">Buitenlocatie, </t>
    </r>
    <r>
      <rPr>
        <b/>
        <sz val="10"/>
        <rFont val="Arial"/>
        <family val="2"/>
      </rPr>
      <t>direct</t>
    </r>
    <r>
      <rPr>
        <sz val="10"/>
        <rFont val="Arial"/>
        <family val="2"/>
      </rPr>
      <t xml:space="preserve"> </t>
    </r>
    <r>
      <rPr>
        <b/>
        <sz val="10"/>
        <rFont val="Arial"/>
        <family val="2"/>
      </rPr>
      <t>aan</t>
    </r>
    <r>
      <rPr>
        <sz val="10"/>
        <rFont val="Arial"/>
        <family val="2"/>
      </rPr>
      <t xml:space="preserve"> water / (natuur)ijs</t>
    </r>
  </si>
  <si>
    <r>
      <t xml:space="preserve">Buitenlocatie, </t>
    </r>
    <r>
      <rPr>
        <b/>
        <sz val="10"/>
        <rFont val="Arial"/>
        <family val="2"/>
      </rPr>
      <t>in</t>
    </r>
    <r>
      <rPr>
        <sz val="10"/>
        <rFont val="Arial"/>
        <family val="2"/>
      </rPr>
      <t xml:space="preserve"> het water</t>
    </r>
  </si>
  <si>
    <t>Buitenlocatie, onverhard</t>
  </si>
  <si>
    <t>Buitenlocatie, verhard</t>
  </si>
  <si>
    <t>Binnenlocatie</t>
  </si>
  <si>
    <t>Nee, geen locatie waar dieren (normaliter) verblijven/grazen</t>
  </si>
  <si>
    <t>Ja, locatie waar dieren aanwezig zijn</t>
  </si>
  <si>
    <t>Ja, locatie waar normaliter dieren verblijven/grazen</t>
  </si>
  <si>
    <t>Geen objecten aanwezig</t>
  </si>
  <si>
    <t>Aanwezig, maar niet toegankelijk</t>
  </si>
  <si>
    <t>Aanwezig en toegankelijk</t>
  </si>
  <si>
    <t>Let op! Indien het een bouwsel op het evenement betreft waarbij 150 personen of meer aanwezig zijn, is er een meldingsplicht BGBOP. Deze melding is niet nodig wanneer deze is geïntegreerd in de APV aanvraag.</t>
  </si>
  <si>
    <t>Nee, er zijn geen kruisende publieksverschuivingen</t>
  </si>
  <si>
    <t xml:space="preserve">Ja, er zijn kleinschalige kruisende publieksverschuivingen </t>
  </si>
  <si>
    <t>Ja, er zijn grootschalige kruisende publieksverschuivingen</t>
  </si>
  <si>
    <t xml:space="preserve">Is het evenement altijd bereikbaar voor de hulpdiensten? </t>
  </si>
  <si>
    <t>Er zijn geen belemmeringen</t>
  </si>
  <si>
    <t xml:space="preserve">Er zijn bereikbaarheidsbelemmeringen voor een zorginstelling (ziekenhuis,verpleeghuis,gehandicaptezorg, GGZ etc) </t>
  </si>
  <si>
    <t xml:space="preserve">Er zijn bereikbaarheidsbelemmeringen voor een medische post (ambulancepost, huisarts) </t>
  </si>
  <si>
    <t>Er zijn bereikbaarheidsbelemmeringen voor een politiebureau</t>
  </si>
  <si>
    <t>Er zijn bereikbaarheidsbelemmeringen voor een brandweerpost</t>
  </si>
  <si>
    <t>Er zijn bereikbaarheidsbelemmeringen voor een volledige buurt of wijk</t>
  </si>
  <si>
    <t>Welke risicobronnen zijn er op of of aan het evenemententerrein?</t>
  </si>
  <si>
    <t>Geen risicobronnen</t>
  </si>
  <si>
    <t>EOS-batterij (Energie Opslag Systeem)</t>
  </si>
  <si>
    <t>Aggregaat</t>
  </si>
  <si>
    <t>Bak en braadtoestel</t>
  </si>
  <si>
    <t>Verwarmingstoestel</t>
  </si>
  <si>
    <t>Behandelaanpak Gemeenten  (POL-GHOR-BRW)</t>
  </si>
  <si>
    <t xml:space="preserve">Indicatie behandelaanpak </t>
  </si>
  <si>
    <t>AAA</t>
  </si>
  <si>
    <t>A</t>
  </si>
  <si>
    <t>AAB</t>
  </si>
  <si>
    <t>AAC</t>
  </si>
  <si>
    <t>B</t>
  </si>
  <si>
    <t>ABA</t>
  </si>
  <si>
    <t>ABB</t>
  </si>
  <si>
    <t>ABC</t>
  </si>
  <si>
    <t>ACA</t>
  </si>
  <si>
    <t>ACB</t>
  </si>
  <si>
    <t>ACC</t>
  </si>
  <si>
    <t>C</t>
  </si>
  <si>
    <t>BAA</t>
  </si>
  <si>
    <t>BAB</t>
  </si>
  <si>
    <t>BAC</t>
  </si>
  <si>
    <t>BBA</t>
  </si>
  <si>
    <t>BBB</t>
  </si>
  <si>
    <t>BBC</t>
  </si>
  <si>
    <t>BCA</t>
  </si>
  <si>
    <t>BCB</t>
  </si>
  <si>
    <t>BCC</t>
  </si>
  <si>
    <t>CAA</t>
  </si>
  <si>
    <t>CAB</t>
  </si>
  <si>
    <t>CAC</t>
  </si>
  <si>
    <t>CBA</t>
  </si>
  <si>
    <t>CBB</t>
  </si>
  <si>
    <t>CBC</t>
  </si>
  <si>
    <t>CCA</t>
  </si>
  <si>
    <t>CCB</t>
  </si>
  <si>
    <t>CCC</t>
  </si>
  <si>
    <t>Brabant-Noord</t>
  </si>
  <si>
    <t>Brabant-Zuidoost</t>
  </si>
  <si>
    <t>Midden-en West-Brabant</t>
  </si>
  <si>
    <t>Auto- of motorsportevenement (wedstrijd)</t>
  </si>
  <si>
    <r>
      <t xml:space="preserve">Ja, door </t>
    </r>
    <r>
      <rPr>
        <b/>
        <sz val="10"/>
        <rFont val="Arial"/>
        <family val="2"/>
      </rPr>
      <t>niet</t>
    </r>
    <r>
      <rPr>
        <sz val="10"/>
        <rFont val="Arial"/>
        <family val="2"/>
      </rPr>
      <t xml:space="preserve"> professionele cateraars voor kleinere groepen (zoals buurt BBQ)       </t>
    </r>
  </si>
  <si>
    <r>
      <t xml:space="preserve">Ja, door </t>
    </r>
    <r>
      <rPr>
        <b/>
        <sz val="10"/>
        <rFont val="Arial"/>
        <family val="2"/>
      </rPr>
      <t>niet</t>
    </r>
    <r>
      <rPr>
        <sz val="10"/>
        <rFont val="Arial"/>
        <family val="2"/>
      </rPr>
      <t xml:space="preserve"> professionele cateraars voor grotere groepen  </t>
    </r>
  </si>
  <si>
    <r>
      <t xml:space="preserve">Opslag gevaarlijke stoffen </t>
    </r>
    <r>
      <rPr>
        <b/>
        <sz val="10"/>
        <rFont val="Arial"/>
        <family val="2"/>
      </rPr>
      <t>(groter dan dagvoorraad)</t>
    </r>
  </si>
  <si>
    <t>Extreme sport met zware fysieke inspanning (zoals triathlon, ultrarun)</t>
  </si>
  <si>
    <t>Versie 1.3, 02-10-2025</t>
  </si>
  <si>
    <r>
      <t xml:space="preserve">Beste gebruiker,                                          
Deze behandelscan kunt u als hulpmiddel gebruiken bij het bepalen van de behandelaanpak (A, B of C) van een evenement; de keuze van de behandelclassificatie blijft altijd uw eigen afweging als gemeente. 
De behandelscan is bedoeld voor evenementen waarvoor een vergunning vereist is. De uitkomst van een ingevulde behandelscan is een indicatie van de behandelaanpak weergeven in een (behandel-)classificatie. De adviescriteria van de hulpdiensten zijn in de behandelscan verwerkt; hiermee wordt het voor een vergunningverlener eenvoudig inzichtelijk óf en bij wie van de hulpdiensten advies kan worden aangevraagd. Deze scan is een eenvoudig invulmodel (Excel) waarbij op basis van waardering van indicatoren de mate van risico en complexiteit van standaard profielen (publiek, ruimte en activiteiten) wordt berekend. De uitkomst van een ingevulde scan is een eerste globale inschatting van de behandelaanpak. Benadrukt wordt dat de scan een richtinggevend en kwantitatief hulpmiddel is. We willen benadrukken deze scan niet bedoeld is als risicoanalyse instrument. De risicoanalyse van een evenement wordt later in het proces uitgevoerd. Voor het uitvoeren van een risicoanalyse zijn andere instrumenten voorhanden. 
</t>
    </r>
    <r>
      <rPr>
        <b/>
        <sz val="10"/>
        <color theme="1"/>
        <rFont val="Arial"/>
        <family val="2"/>
      </rPr>
      <t>Hoe werkt deze behandelscan?</t>
    </r>
    <r>
      <rPr>
        <sz val="10"/>
        <color theme="1"/>
        <rFont val="Arial"/>
        <family val="2"/>
      </rPr>
      <t xml:space="preserve">
De informatie die benodigd is voor het invullen van deze scan zal grotendeels terug te vinden zijn in het ingevulde aanvraagformulier, de reeds aangeleverde documenten (bijvoorbeeld een veiligheidsplan), eventuele evaluaties en informatie uit een vooroverleg. Met de uitkomst van een ingevulde scan weet u bij wie u advies kunt aanvragen. Het is mogelijk dat de automatisch gegenereerde indicatie van de behandelaanpak niet overeenkomt met uw beeld van de classificatie en behandelaanpak van het evenement. U kunt er voor kiezen de behandelaanpak hoger of lager te classificeren. Dit kunt u onderaan de scan aangeven en dat ook toelichten.
</t>
    </r>
    <r>
      <rPr>
        <b/>
        <sz val="10"/>
        <color theme="1"/>
        <rFont val="Arial"/>
        <family val="2"/>
      </rPr>
      <t>Geen resetbutton meer in versie 1.3</t>
    </r>
    <r>
      <rPr>
        <sz val="10"/>
        <color theme="1"/>
        <rFont val="Arial"/>
        <family val="2"/>
      </rPr>
      <t xml:space="preserve">
De resetbutton, waarmee je alle ingevulde antwoordopties in één keer kon verwijderen, is uit versie 1.3 gehaald. We hebben deze keuze gemaakt omdat:
    • Niet alle versies van Excel deze functie ondersteunen.
    • Sommige computers blokkeerden dit soort knoppen of zelfs het gehele document vanwege beveiligingsrisico's.
</t>
    </r>
    <r>
      <rPr>
        <u/>
        <sz val="10"/>
        <color theme="1"/>
        <rFont val="Arial"/>
        <family val="2"/>
      </rPr>
      <t>Hoe kan je nu het beste te werk gaan?</t>
    </r>
    <r>
      <rPr>
        <sz val="10"/>
        <color theme="1"/>
        <rFont val="Arial"/>
        <family val="2"/>
      </rPr>
      <t xml:space="preserve">
    1. Sla een lege versie scan van de behandelscan op.
    2. Telkens als je de behandelscan nodig hebt voor een nieuw evenement:
         • Open de lege versie
         • Kies ‘Opslaan als’ en geef het bestand een nieuwe naam 
         • Vul daarna de scan in zoals gewoonlijk
</t>
    </r>
    <r>
      <rPr>
        <b/>
        <sz val="10"/>
        <color theme="1"/>
        <rFont val="Arial"/>
        <family val="2"/>
      </rPr>
      <t>Tot slot</t>
    </r>
    <r>
      <rPr>
        <sz val="10"/>
        <color theme="1"/>
        <rFont val="Arial"/>
        <family val="2"/>
      </rPr>
      <t xml:space="preserve">
Heeft u vragen of suggesties voor de verdere doorontwikkeling van deze scan, dan horen wij die graag. We blijven periodiek een update uitbrengen van de behandelscan.
Met vriendelijke groet,
Daan van Eeden - Veiligheidsregio Midden- en West-Brabant (daan.van.eeden@vrmwb.nl)    Kees Arts - Veiligheidsregio’s Brabant-Noord (k.arts@vrbn.nl)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</si>
</sst>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color theme="1"/>
      <name val="Arial"/>
      <family val="2"/>
    </font>
    <font>
      <sz val="10"/>
      <color theme="1"/>
      <name val="Arial"/>
      <family val="2"/>
    </font>
    <font>
      <sz val="9"/>
      <color indexed="81"/>
      <name val="Tahoma"/>
      <family val="2"/>
    </font>
    <font>
      <b/>
      <sz val="9"/>
      <color indexed="81"/>
      <name val="Tahoma"/>
      <family val="2"/>
    </font>
    <font>
      <b/>
      <sz val="10"/>
      <color theme="1"/>
      <name val="Arial"/>
      <family val="2"/>
    </font>
    <font>
      <sz val="10"/>
      <name val="Arial"/>
      <family val="2"/>
    </font>
    <font>
      <sz val="10"/>
      <color rgb="FFFF0000"/>
      <name val="Arial"/>
      <family val="2"/>
    </font>
    <font>
      <b/>
      <sz val="10"/>
      <name val="Arial"/>
      <family val="2"/>
    </font>
    <font>
      <b/>
      <sz val="18"/>
      <color theme="1"/>
      <name val="Arial"/>
      <family val="2"/>
    </font>
    <font>
      <b/>
      <sz val="20"/>
      <color rgb="FF3E3E3E"/>
      <name val="Arial"/>
      <family val="2"/>
    </font>
    <font>
      <sz val="11"/>
      <color theme="1"/>
      <name val="Calibri"/>
      <family val="2"/>
    </font>
    <font>
      <b/>
      <sz val="10"/>
      <color rgb="FFFF0000"/>
      <name val="Arial"/>
      <family val="2"/>
    </font>
    <font>
      <b/>
      <sz val="11"/>
      <color theme="1"/>
      <name val="Arial"/>
      <family val="2"/>
    </font>
    <font>
      <u/>
      <sz val="9"/>
      <color indexed="81"/>
      <name val="Tahoma"/>
      <family val="2"/>
    </font>
    <font>
      <sz val="10"/>
      <color theme="0"/>
      <name val="Arial"/>
      <family val="2"/>
    </font>
    <font>
      <b/>
      <sz val="28"/>
      <color theme="1"/>
      <name val="Arial"/>
      <family val="2"/>
    </font>
    <font>
      <sz val="28"/>
      <color theme="1"/>
      <name val="Arial"/>
      <family val="2"/>
    </font>
    <font>
      <b/>
      <sz val="12"/>
      <name val="Arial"/>
      <family val="2"/>
    </font>
    <font>
      <sz val="18"/>
      <color theme="1"/>
      <name val="Arial"/>
      <family val="2"/>
    </font>
    <font>
      <b/>
      <sz val="16"/>
      <color theme="8"/>
      <name val="Arial"/>
      <family val="2"/>
    </font>
    <font>
      <i/>
      <sz val="9"/>
      <color theme="1"/>
      <name val="Arial"/>
      <family val="2"/>
    </font>
    <font>
      <b/>
      <sz val="14"/>
      <color theme="8"/>
      <name val="Arial"/>
      <family val="2"/>
    </font>
    <font>
      <b/>
      <sz val="11"/>
      <color theme="5"/>
      <name val="Arial"/>
      <family val="2"/>
    </font>
    <font>
      <u/>
      <sz val="10"/>
      <color theme="1"/>
      <name val="Arial"/>
      <family val="2"/>
    </font>
  </fonts>
  <fills count="12">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6"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24">
    <xf numFmtId="0" fontId="0" fillId="0" borderId="0" xfId="0"/>
    <xf numFmtId="0" fontId="0" fillId="8" borderId="1" xfId="0" applyFill="1" applyBorder="1" applyProtection="1">
      <protection locked="0"/>
    </xf>
    <xf numFmtId="0" fontId="5" fillId="8" borderId="1" xfId="0" applyFont="1" applyFill="1" applyBorder="1" applyProtection="1">
      <protection locked="0"/>
    </xf>
    <xf numFmtId="0" fontId="0" fillId="0" borderId="1" xfId="0" applyBorder="1"/>
    <xf numFmtId="0" fontId="5" fillId="0" borderId="1" xfId="0" applyFont="1" applyBorder="1"/>
    <xf numFmtId="0" fontId="4" fillId="5" borderId="0" xfId="0" applyFont="1" applyFill="1"/>
    <xf numFmtId="0" fontId="4" fillId="2" borderId="1" xfId="0" applyFont="1" applyFill="1" applyBorder="1"/>
    <xf numFmtId="0" fontId="4" fillId="3" borderId="1" xfId="0" applyFont="1" applyFill="1" applyBorder="1"/>
    <xf numFmtId="0" fontId="4" fillId="4" borderId="1" xfId="0" applyFont="1" applyFill="1" applyBorder="1"/>
    <xf numFmtId="0" fontId="0" fillId="0" borderId="1" xfId="0" applyBorder="1" applyAlignment="1">
      <alignment horizontal="right"/>
    </xf>
    <xf numFmtId="0" fontId="0" fillId="7" borderId="0" xfId="0" applyFill="1" applyProtection="1">
      <protection locked="0"/>
    </xf>
    <xf numFmtId="0" fontId="0" fillId="7" borderId="0" xfId="0" applyFill="1" applyAlignment="1" applyProtection="1">
      <alignment wrapText="1"/>
      <protection locked="0"/>
    </xf>
    <xf numFmtId="0" fontId="0" fillId="0" borderId="0" xfId="0" applyProtection="1">
      <protection locked="0"/>
    </xf>
    <xf numFmtId="0" fontId="0" fillId="6" borderId="1" xfId="0" applyFill="1" applyBorder="1" applyProtection="1">
      <protection locked="0"/>
    </xf>
    <xf numFmtId="0" fontId="0" fillId="5" borderId="0" xfId="0" applyFill="1" applyProtection="1">
      <protection locked="0"/>
    </xf>
    <xf numFmtId="0" fontId="4" fillId="5" borderId="0" xfId="0" applyFont="1" applyFill="1" applyAlignment="1" applyProtection="1">
      <alignment horizontal="right"/>
      <protection locked="0"/>
    </xf>
    <xf numFmtId="0" fontId="7" fillId="5" borderId="0" xfId="0" applyFont="1" applyFill="1" applyAlignment="1" applyProtection="1">
      <alignment horizontal="right"/>
      <protection locked="0"/>
    </xf>
    <xf numFmtId="0" fontId="6" fillId="5" borderId="0" xfId="0" applyFont="1" applyFill="1" applyProtection="1">
      <protection locked="0"/>
    </xf>
    <xf numFmtId="0" fontId="6" fillId="0" borderId="0" xfId="0" applyFont="1" applyProtection="1">
      <protection locked="0"/>
    </xf>
    <xf numFmtId="0" fontId="0" fillId="5" borderId="0" xfId="0" applyFill="1" applyAlignment="1" applyProtection="1">
      <alignment horizontal="right"/>
      <protection locked="0"/>
    </xf>
    <xf numFmtId="0" fontId="0" fillId="5" borderId="0" xfId="0" applyFill="1" applyAlignment="1" applyProtection="1">
      <alignment wrapText="1"/>
      <protection locked="0"/>
    </xf>
    <xf numFmtId="0" fontId="10" fillId="0" borderId="0" xfId="0" applyFont="1" applyAlignment="1" applyProtection="1">
      <alignment vertical="center"/>
      <protection locked="0"/>
    </xf>
    <xf numFmtId="0" fontId="5" fillId="0" borderId="0" xfId="0" applyFont="1" applyAlignment="1" applyProtection="1">
      <alignment vertical="top"/>
      <protection locked="0"/>
    </xf>
    <xf numFmtId="0" fontId="4" fillId="5" borderId="0" xfId="0" applyFont="1" applyFill="1" applyProtection="1">
      <protection locked="0"/>
    </xf>
    <xf numFmtId="0" fontId="9" fillId="5" borderId="0" xfId="0" applyFont="1" applyFill="1" applyAlignment="1" applyProtection="1">
      <alignment vertical="center"/>
      <protection locked="0"/>
    </xf>
    <xf numFmtId="0" fontId="18" fillId="5" borderId="0" xfId="0" applyFont="1" applyFill="1" applyProtection="1">
      <protection locked="0"/>
    </xf>
    <xf numFmtId="0" fontId="0" fillId="0" borderId="0" xfId="0" applyAlignment="1" applyProtection="1">
      <alignment wrapText="1"/>
      <protection locked="0"/>
    </xf>
    <xf numFmtId="49" fontId="11" fillId="0" borderId="0" xfId="0" applyNumberFormat="1" applyFont="1" applyAlignment="1" applyProtection="1">
      <alignment horizontal="center" vertical="center" wrapText="1"/>
      <protection locked="0"/>
    </xf>
    <xf numFmtId="49" fontId="11" fillId="0" borderId="0" xfId="0" applyNumberFormat="1" applyFont="1" applyAlignment="1" applyProtection="1">
      <alignment horizontal="center" vertical="center"/>
      <protection locked="0"/>
    </xf>
    <xf numFmtId="0" fontId="0" fillId="5" borderId="0" xfId="0" applyFill="1" applyAlignment="1">
      <alignment wrapText="1"/>
    </xf>
    <xf numFmtId="0" fontId="4" fillId="5" borderId="0" xfId="0" applyFont="1" applyFill="1" applyAlignment="1">
      <alignment horizontal="right"/>
    </xf>
    <xf numFmtId="0" fontId="4" fillId="5" borderId="0" xfId="0" applyFont="1" applyFill="1" applyAlignment="1">
      <alignment wrapText="1"/>
    </xf>
    <xf numFmtId="0" fontId="5" fillId="0" borderId="1" xfId="0" applyFont="1" applyBorder="1" applyAlignment="1">
      <alignment vertical="top"/>
    </xf>
    <xf numFmtId="0" fontId="0" fillId="0" borderId="1" xfId="0" applyBorder="1" applyAlignment="1">
      <alignment vertical="top"/>
    </xf>
    <xf numFmtId="0" fontId="5" fillId="0" borderId="1" xfId="0" applyFont="1" applyBorder="1" applyAlignment="1">
      <alignment vertical="center" wrapText="1"/>
    </xf>
    <xf numFmtId="0" fontId="0" fillId="5" borderId="0" xfId="0" applyFill="1" applyAlignment="1">
      <alignment vertical="top"/>
    </xf>
    <xf numFmtId="0" fontId="4" fillId="5" borderId="1" xfId="0" applyFont="1" applyFill="1" applyBorder="1" applyAlignment="1">
      <alignment vertical="top"/>
    </xf>
    <xf numFmtId="0" fontId="4" fillId="5" borderId="1" xfId="0" applyFont="1" applyFill="1" applyBorder="1"/>
    <xf numFmtId="0" fontId="0" fillId="7" borderId="0" xfId="0" applyFill="1"/>
    <xf numFmtId="0" fontId="4" fillId="7" borderId="0" xfId="0" applyFont="1" applyFill="1"/>
    <xf numFmtId="0" fontId="12" fillId="7" borderId="0" xfId="0" applyFont="1" applyFill="1" applyAlignment="1">
      <alignment horizontal="right" wrapText="1"/>
    </xf>
    <xf numFmtId="0" fontId="0" fillId="7" borderId="0" xfId="0" applyFill="1" applyAlignment="1">
      <alignment wrapText="1"/>
    </xf>
    <xf numFmtId="0" fontId="8" fillId="5" borderId="0" xfId="0" applyFont="1" applyFill="1" applyAlignment="1">
      <alignment horizontal="center"/>
    </xf>
    <xf numFmtId="0" fontId="0" fillId="0" borderId="0" xfId="0" applyAlignment="1">
      <alignment vertical="top"/>
    </xf>
    <xf numFmtId="0" fontId="19" fillId="9" borderId="0" xfId="0" applyFont="1" applyFill="1" applyAlignment="1">
      <alignment horizontal="center"/>
    </xf>
    <xf numFmtId="0" fontId="0" fillId="8" borderId="0" xfId="0" applyFill="1" applyProtection="1">
      <protection locked="0"/>
    </xf>
    <xf numFmtId="0" fontId="0" fillId="8" borderId="2" xfId="0" applyFill="1" applyBorder="1" applyProtection="1">
      <protection locked="0"/>
    </xf>
    <xf numFmtId="0" fontId="0" fillId="0" borderId="3" xfId="0" applyBorder="1" applyAlignment="1">
      <alignment vertical="top"/>
    </xf>
    <xf numFmtId="0" fontId="0" fillId="0" borderId="4" xfId="0" applyBorder="1" applyAlignment="1">
      <alignment vertical="top"/>
    </xf>
    <xf numFmtId="0" fontId="4" fillId="5" borderId="5" xfId="0" applyFont="1" applyFill="1" applyBorder="1" applyAlignment="1">
      <alignment wrapText="1"/>
    </xf>
    <xf numFmtId="0" fontId="5" fillId="0" borderId="5"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4" xfId="0" applyFont="1" applyBorder="1" applyAlignment="1">
      <alignment vertical="top"/>
    </xf>
    <xf numFmtId="0" fontId="5" fillId="0" borderId="3" xfId="0" applyFont="1" applyBorder="1" applyAlignment="1">
      <alignment vertical="top"/>
    </xf>
    <xf numFmtId="0" fontId="4" fillId="5" borderId="5" xfId="0" applyFont="1" applyFill="1" applyBorder="1" applyAlignment="1">
      <alignment vertical="top"/>
    </xf>
    <xf numFmtId="0" fontId="5" fillId="0" borderId="5" xfId="0" applyFont="1" applyBorder="1" applyAlignment="1">
      <alignment vertical="top"/>
    </xf>
    <xf numFmtId="0" fontId="0" fillId="0" borderId="5" xfId="0" applyBorder="1" applyAlignment="1">
      <alignment vertical="top" wrapText="1"/>
    </xf>
    <xf numFmtId="14" fontId="0" fillId="6" borderId="1" xfId="0" applyNumberFormat="1" applyFill="1" applyBorder="1" applyAlignment="1" applyProtection="1">
      <alignment horizontal="left"/>
      <protection locked="0"/>
    </xf>
    <xf numFmtId="0" fontId="20" fillId="0" borderId="0" xfId="0" applyFont="1"/>
    <xf numFmtId="0" fontId="4" fillId="5" borderId="0" xfId="0" applyFont="1" applyFill="1" applyAlignment="1">
      <alignment horizontal="right" wrapText="1"/>
    </xf>
    <xf numFmtId="0" fontId="0" fillId="5" borderId="0" xfId="0" applyFill="1" applyAlignment="1">
      <alignment horizontal="center"/>
    </xf>
    <xf numFmtId="0" fontId="21" fillId="9" borderId="0" xfId="0" applyFont="1" applyFill="1" applyAlignment="1">
      <alignment horizontal="center" wrapText="1"/>
    </xf>
    <xf numFmtId="0" fontId="14" fillId="0" borderId="0" xfId="0" applyFont="1" applyProtection="1">
      <protection locked="0"/>
    </xf>
    <xf numFmtId="0" fontId="14" fillId="0" borderId="0" xfId="0" applyFont="1" applyAlignment="1" applyProtection="1">
      <alignment wrapText="1"/>
      <protection locked="0"/>
    </xf>
    <xf numFmtId="0" fontId="0" fillId="0" borderId="3" xfId="0" applyBorder="1"/>
    <xf numFmtId="0" fontId="0" fillId="0" borderId="4" xfId="0" applyBorder="1"/>
    <xf numFmtId="0" fontId="0" fillId="6" borderId="5" xfId="0" applyFill="1" applyBorder="1" applyAlignment="1">
      <alignment vertical="top"/>
    </xf>
    <xf numFmtId="0" fontId="4" fillId="0" borderId="5" xfId="0" applyFont="1" applyBorder="1" applyAlignment="1">
      <alignment horizontal="center"/>
    </xf>
    <xf numFmtId="0" fontId="4" fillId="0" borderId="9" xfId="0" applyFont="1" applyBorder="1" applyAlignment="1">
      <alignment horizontal="center"/>
    </xf>
    <xf numFmtId="0" fontId="0" fillId="0" borderId="0" xfId="0" applyAlignment="1">
      <alignment vertical="top" wrapText="1"/>
    </xf>
    <xf numFmtId="0" fontId="0" fillId="0" borderId="0" xfId="0" applyAlignment="1" applyProtection="1">
      <alignment vertical="top"/>
      <protection locked="0"/>
    </xf>
    <xf numFmtId="164" fontId="0" fillId="0" borderId="0" xfId="0" applyNumberFormat="1" applyAlignment="1" applyProtection="1">
      <alignment horizontal="right" vertical="top"/>
      <protection locked="0"/>
    </xf>
    <xf numFmtId="0" fontId="0" fillId="10" borderId="0" xfId="0" applyFill="1" applyProtection="1">
      <protection locked="0"/>
    </xf>
    <xf numFmtId="0" fontId="0" fillId="6" borderId="0" xfId="0" applyFill="1" applyProtection="1">
      <protection locked="0"/>
    </xf>
    <xf numFmtId="0" fontId="4" fillId="11" borderId="0" xfId="0" applyFont="1" applyFill="1" applyProtection="1">
      <protection locked="0"/>
    </xf>
    <xf numFmtId="0" fontId="0" fillId="11" borderId="0" xfId="0" applyFill="1" applyProtection="1">
      <protection locked="0"/>
    </xf>
    <xf numFmtId="0" fontId="4" fillId="10" borderId="1" xfId="0" applyFont="1" applyFill="1" applyBorder="1" applyAlignment="1">
      <alignment horizontal="center" wrapText="1"/>
    </xf>
    <xf numFmtId="0" fontId="5" fillId="0" borderId="0" xfId="0" applyFont="1" applyAlignment="1">
      <alignment vertical="top"/>
    </xf>
    <xf numFmtId="0" fontId="4" fillId="10" borderId="1" xfId="0" applyFont="1" applyFill="1" applyBorder="1" applyAlignment="1">
      <alignment horizontal="center" vertical="center" wrapText="1"/>
    </xf>
    <xf numFmtId="0" fontId="11" fillId="5" borderId="0" xfId="0" applyFont="1" applyFill="1" applyAlignment="1">
      <alignment horizontal="left" vertical="center" wrapText="1"/>
    </xf>
    <xf numFmtId="0" fontId="0" fillId="5" borderId="0" xfId="0" applyFill="1" applyAlignment="1" applyProtection="1">
      <alignment vertical="center" wrapText="1"/>
      <protection locked="0"/>
    </xf>
    <xf numFmtId="0" fontId="11" fillId="5" borderId="0" xfId="0" applyFont="1" applyFill="1" applyAlignment="1">
      <alignment vertical="center" wrapText="1"/>
    </xf>
    <xf numFmtId="0" fontId="0" fillId="0" borderId="0" xfId="0" applyAlignment="1" applyProtection="1">
      <alignment horizontal="right" vertical="top"/>
      <protection locked="0"/>
    </xf>
    <xf numFmtId="0" fontId="0" fillId="0" borderId="0" xfId="0" applyAlignment="1" applyProtection="1">
      <alignment horizontal="left" vertical="top"/>
      <protection locked="0"/>
    </xf>
    <xf numFmtId="164" fontId="0" fillId="0" borderId="0" xfId="0" applyNumberFormat="1" applyAlignment="1" applyProtection="1">
      <alignment vertical="top"/>
      <protection locked="0"/>
    </xf>
    <xf numFmtId="49" fontId="0" fillId="0" borderId="0" xfId="0" applyNumberFormat="1" applyAlignment="1" applyProtection="1">
      <alignment horizontal="right" vertical="top"/>
      <protection locked="0"/>
    </xf>
    <xf numFmtId="164" fontId="5" fillId="0" borderId="0" xfId="0" applyNumberFormat="1" applyFont="1" applyAlignment="1" applyProtection="1">
      <alignment vertical="top"/>
      <protection locked="0"/>
    </xf>
    <xf numFmtId="0" fontId="1" fillId="0" borderId="0" xfId="0" applyFont="1" applyAlignment="1" applyProtection="1">
      <alignment vertical="top" wrapText="1"/>
      <protection locked="0"/>
    </xf>
    <xf numFmtId="49" fontId="0" fillId="0" borderId="0" xfId="0" applyNumberFormat="1" applyAlignment="1" applyProtection="1">
      <alignment horizontal="left" vertical="top"/>
      <protection locked="0"/>
    </xf>
    <xf numFmtId="0" fontId="5" fillId="0" borderId="0" xfId="0" applyFont="1" applyAlignment="1" applyProtection="1">
      <alignment horizontal="right" vertical="top"/>
      <protection locked="0"/>
    </xf>
    <xf numFmtId="0" fontId="0" fillId="0" borderId="0" xfId="0" applyAlignment="1" applyProtection="1">
      <alignment vertical="top" wrapText="1"/>
      <protection locked="0"/>
    </xf>
    <xf numFmtId="164" fontId="0" fillId="0" borderId="0" xfId="0" applyNumberFormat="1" applyAlignment="1" applyProtection="1">
      <alignment horizontal="left" vertical="top"/>
      <protection locked="0"/>
    </xf>
    <xf numFmtId="0" fontId="0" fillId="0" borderId="0" xfId="0" applyAlignment="1">
      <alignment vertical="center"/>
    </xf>
    <xf numFmtId="0" fontId="17" fillId="0" borderId="6" xfId="0" applyFont="1" applyBorder="1" applyAlignment="1">
      <alignment vertical="top"/>
    </xf>
    <xf numFmtId="0" fontId="5" fillId="0" borderId="2" xfId="0" applyFont="1" applyBorder="1" applyAlignment="1">
      <alignment vertical="top"/>
    </xf>
    <xf numFmtId="0" fontId="10" fillId="0" borderId="0" xfId="0" applyFont="1" applyAlignment="1">
      <alignment vertical="center"/>
    </xf>
    <xf numFmtId="0" fontId="0" fillId="0" borderId="5" xfId="0" applyBorder="1" applyAlignment="1">
      <alignment wrapText="1"/>
    </xf>
    <xf numFmtId="0" fontId="7" fillId="0" borderId="0" xfId="0" applyFont="1" applyAlignment="1">
      <alignment vertical="top"/>
    </xf>
    <xf numFmtId="0" fontId="5" fillId="0" borderId="0" xfId="0" applyFont="1" applyAlignment="1">
      <alignment horizontal="left" vertical="top"/>
    </xf>
    <xf numFmtId="0" fontId="5" fillId="0" borderId="0" xfId="0" applyFont="1" applyAlignment="1">
      <alignment vertical="center"/>
    </xf>
    <xf numFmtId="0" fontId="7" fillId="0" borderId="0" xfId="0" applyFont="1" applyAlignment="1">
      <alignment vertical="center" wrapText="1"/>
    </xf>
    <xf numFmtId="49" fontId="5" fillId="0" borderId="0" xfId="0" applyNumberFormat="1" applyFont="1" applyAlignment="1">
      <alignment horizontal="left" vertical="top"/>
    </xf>
    <xf numFmtId="0" fontId="7" fillId="0" borderId="0" xfId="0" applyFont="1"/>
    <xf numFmtId="0" fontId="5" fillId="0" borderId="0" xfId="0" applyFont="1"/>
    <xf numFmtId="49" fontId="5" fillId="0" borderId="0" xfId="0" applyNumberFormat="1" applyFont="1" applyAlignment="1">
      <alignment horizontal="right" vertical="top"/>
    </xf>
    <xf numFmtId="164" fontId="5" fillId="0" borderId="0" xfId="0" applyNumberFormat="1" applyFont="1" applyAlignment="1">
      <alignment horizontal="left" vertical="top"/>
    </xf>
    <xf numFmtId="49" fontId="7" fillId="0" borderId="0" xfId="0" applyNumberFormat="1" applyFont="1" applyAlignment="1">
      <alignment horizontal="left" vertical="top"/>
    </xf>
    <xf numFmtId="0" fontId="7" fillId="0" borderId="0" xfId="0" applyFont="1" applyAlignment="1">
      <alignment vertical="top" wrapText="1"/>
    </xf>
    <xf numFmtId="164" fontId="5" fillId="0" borderId="0" xfId="0" applyNumberFormat="1" applyFont="1" applyAlignment="1">
      <alignment horizontal="left"/>
    </xf>
    <xf numFmtId="0" fontId="17" fillId="0" borderId="7" xfId="0" applyFont="1" applyBorder="1" applyAlignment="1">
      <alignment horizontal="left" vertical="top"/>
    </xf>
    <xf numFmtId="0" fontId="5" fillId="0" borderId="0" xfId="0" applyFont="1" applyAlignment="1" applyProtection="1">
      <alignment horizontal="left" vertical="top"/>
      <protection locked="0"/>
    </xf>
    <xf numFmtId="0" fontId="5" fillId="0" borderId="7" xfId="0" applyFont="1" applyBorder="1" applyAlignment="1">
      <alignment horizontal="left" vertical="top"/>
    </xf>
    <xf numFmtId="0" fontId="10" fillId="0" borderId="0" xfId="0" applyFont="1" applyAlignment="1">
      <alignment horizontal="left" vertical="center"/>
    </xf>
    <xf numFmtId="0" fontId="15" fillId="7" borderId="0" xfId="0" applyFont="1" applyFill="1" applyAlignment="1">
      <alignment horizontal="center" wrapText="1"/>
    </xf>
    <xf numFmtId="0" fontId="16" fillId="7" borderId="0" xfId="0" applyFont="1" applyFill="1" applyAlignment="1">
      <alignment horizontal="center" wrapText="1"/>
    </xf>
    <xf numFmtId="0" fontId="9" fillId="0" borderId="1" xfId="0" applyFont="1" applyBorder="1" applyAlignment="1">
      <alignment horizontal="center" vertical="center"/>
    </xf>
    <xf numFmtId="0" fontId="22" fillId="6" borderId="0" xfId="0" applyFont="1" applyFill="1" applyAlignment="1" applyProtection="1">
      <alignment horizontal="left" vertical="top"/>
      <protection locked="0"/>
    </xf>
    <xf numFmtId="0" fontId="18" fillId="6" borderId="0" xfId="0" applyFont="1" applyFill="1" applyAlignment="1" applyProtection="1">
      <alignment horizontal="left" vertical="top"/>
      <protection locked="0"/>
    </xf>
    <xf numFmtId="0" fontId="11" fillId="5" borderId="8" xfId="0" applyFont="1" applyFill="1" applyBorder="1" applyAlignment="1" applyProtection="1">
      <alignment horizontal="left" vertical="top" wrapText="1"/>
      <protection locked="0"/>
    </xf>
    <xf numFmtId="0" fontId="11" fillId="5" borderId="0" xfId="0" applyFont="1" applyFill="1" applyAlignment="1" applyProtection="1">
      <alignment horizontal="left" vertical="top" wrapText="1"/>
      <protection locked="0"/>
    </xf>
    <xf numFmtId="0" fontId="11" fillId="5" borderId="0" xfId="0" applyFont="1" applyFill="1" applyAlignment="1">
      <alignment horizontal="left" wrapText="1"/>
    </xf>
    <xf numFmtId="0" fontId="0" fillId="0" borderId="0" xfId="0" applyAlignment="1" applyProtection="1">
      <alignment horizontal="left" vertical="top" wrapText="1"/>
      <protection locked="0"/>
    </xf>
    <xf numFmtId="0" fontId="0" fillId="0" borderId="0" xfId="0" applyAlignment="1" applyProtection="1">
      <alignment vertical="top" wrapText="1"/>
      <protection locked="0"/>
    </xf>
  </cellXfs>
  <cellStyles count="1">
    <cellStyle name="Standaard" xfId="0" builtinId="0"/>
  </cellStyles>
  <dxfs count="12">
    <dxf>
      <fill>
        <patternFill>
          <bgColor theme="9" tint="0.39994506668294322"/>
        </patternFill>
      </fill>
    </dxf>
    <dxf>
      <fill>
        <patternFill>
          <bgColor theme="7" tint="0.39994506668294322"/>
        </patternFill>
      </fill>
    </dxf>
    <dxf>
      <fill>
        <patternFill>
          <bgColor theme="9" tint="0.39994506668294322"/>
        </patternFill>
      </fill>
    </dxf>
    <dxf>
      <fill>
        <patternFill>
          <bgColor theme="7" tint="0.39994506668294322"/>
        </patternFill>
      </fill>
    </dxf>
    <dxf>
      <fill>
        <patternFill>
          <bgColor rgb="FFFF7575"/>
        </patternFill>
      </fill>
    </dxf>
    <dxf>
      <font>
        <color auto="1"/>
      </font>
      <fill>
        <patternFill>
          <bgColor theme="7" tint="0.39994506668294322"/>
        </patternFill>
      </fill>
    </dxf>
    <dxf>
      <font>
        <color theme="1"/>
      </font>
      <fill>
        <patternFill>
          <bgColor theme="9" tint="0.39994506668294322"/>
        </patternFill>
      </fill>
    </dxf>
    <dxf>
      <fill>
        <patternFill>
          <bgColor theme="7" tint="0.39994506668294322"/>
        </patternFill>
      </fill>
    </dxf>
    <dxf>
      <font>
        <color rgb="FF006100"/>
      </font>
      <fill>
        <patternFill>
          <bgColor rgb="FFA9D08E"/>
        </patternFill>
      </fill>
    </dxf>
    <dxf>
      <font>
        <color rgb="FF9C6500"/>
      </font>
      <fill>
        <patternFill>
          <bgColor theme="7" tint="0.39994506668294322"/>
        </patternFill>
      </fill>
    </dxf>
    <dxf>
      <font>
        <color rgb="FF9C0006"/>
      </font>
      <fill>
        <patternFill>
          <bgColor rgb="FFFF7575"/>
        </patternFill>
      </fill>
    </dxf>
    <dxf>
      <fill>
        <patternFill>
          <bgColor theme="9" tint="0.39994506668294322"/>
        </patternFill>
      </fill>
    </dxf>
  </dxfs>
  <tableStyles count="0" defaultTableStyle="TableStyleMedium2" defaultPivotStyle="PivotStyleLight16"/>
  <colors>
    <mruColors>
      <color rgb="FFA9D08E"/>
      <color rgb="FFFFFF66"/>
      <color rgb="FFFF7575"/>
      <color rgb="FF99CCFF"/>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5849472</xdr:colOff>
      <xdr:row>68</xdr:row>
      <xdr:rowOff>381000</xdr:rowOff>
    </xdr:from>
    <xdr:to>
      <xdr:col>6</xdr:col>
      <xdr:colOff>750794</xdr:colOff>
      <xdr:row>70</xdr:row>
      <xdr:rowOff>180354</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6488207" y="12023912"/>
          <a:ext cx="11284322" cy="55014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400" b="1" i="0">
              <a:solidFill>
                <a:schemeClr val="dk1"/>
              </a:solidFill>
              <a:effectLst/>
              <a:latin typeface="Arial" panose="020B0604020202020204" pitchFamily="34" charset="0"/>
              <a:ea typeface="+mn-ea"/>
              <a:cs typeface="Arial" panose="020B0604020202020204" pitchFamily="34" charset="0"/>
            </a:rPr>
            <a:t>RUIMTE</a:t>
          </a:r>
          <a:r>
            <a:rPr lang="nl-NL" sz="1400" b="1" i="0" baseline="0">
              <a:solidFill>
                <a:schemeClr val="dk1"/>
              </a:solidFill>
              <a:effectLst/>
              <a:latin typeface="Arial" panose="020B0604020202020204" pitchFamily="34" charset="0"/>
              <a:ea typeface="+mn-ea"/>
              <a:cs typeface="Arial" panose="020B0604020202020204" pitchFamily="34" charset="0"/>
            </a:rPr>
            <a:t> VOOR TOELICHTING </a:t>
          </a:r>
          <a:r>
            <a:rPr lang="nl-NL" sz="1100" i="0">
              <a:solidFill>
                <a:schemeClr val="dk1"/>
              </a:solidFill>
              <a:effectLst/>
              <a:latin typeface="Arial" panose="020B0604020202020204" pitchFamily="34" charset="0"/>
              <a:ea typeface="+mn-ea"/>
              <a:cs typeface="Arial" panose="020B0604020202020204" pitchFamily="34" charset="0"/>
            </a:rPr>
            <a:t>De scan is enkel richtinggevend. Indien u af wilt wijken van de classificatie kunt u in dit vlak aangeven welke classificatie u als gemeenten toekent plus de onderbouwing daarvan.</a:t>
          </a:r>
        </a:p>
        <a:p>
          <a:pPr marL="0" marR="0" lvl="0" indent="0" defTabSz="914400" eaLnBrk="1" fontAlgn="auto" latinLnBrk="0" hangingPunct="1">
            <a:lnSpc>
              <a:spcPct val="100000"/>
            </a:lnSpc>
            <a:spcBef>
              <a:spcPts val="0"/>
            </a:spcBef>
            <a:spcAft>
              <a:spcPts val="0"/>
            </a:spcAft>
            <a:buClrTx/>
            <a:buSzTx/>
            <a:buFontTx/>
            <a:buNone/>
            <a:tabLst/>
            <a:defRPr/>
          </a:pPr>
          <a:endParaRPr lang="nl-NL" sz="105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05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050" i="1">
            <a:solidFill>
              <a:schemeClr val="dk1"/>
            </a:solidFill>
            <a:effectLst/>
            <a:latin typeface="+mn-lt"/>
            <a:ea typeface="+mn-ea"/>
            <a:cs typeface="+mn-cs"/>
          </a:endParaRPr>
        </a:p>
        <a:p>
          <a:endParaRPr lang="nl-NL"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G4"/>
  <sheetViews>
    <sheetView zoomScaleNormal="100" zoomScaleSheetLayoutView="90" workbookViewId="0"/>
  </sheetViews>
  <sheetFormatPr defaultRowHeight="12.75" x14ac:dyDescent="0.35"/>
  <cols>
    <col min="1" max="1" width="248.86328125" customWidth="1"/>
    <col min="2" max="4" width="9.1328125" hidden="1" customWidth="1"/>
    <col min="5" max="5" width="5.59765625" hidden="1" customWidth="1"/>
    <col min="6" max="6" width="3.86328125" hidden="1" customWidth="1"/>
    <col min="7" max="7" width="0" hidden="1" customWidth="1"/>
    <col min="20" max="24" width="8.86328125" customWidth="1"/>
  </cols>
  <sheetData>
    <row r="1" spans="1:7" s="43" customFormat="1" ht="409.5" customHeight="1" x14ac:dyDescent="0.35">
      <c r="A1" s="70" t="s">
        <v>228</v>
      </c>
      <c r="G1" s="43" t="s">
        <v>0</v>
      </c>
    </row>
    <row r="2" spans="1:7" ht="18.75" customHeight="1" x14ac:dyDescent="0.35">
      <c r="A2" s="59" t="s">
        <v>227</v>
      </c>
    </row>
    <row r="3" spans="1:7" hidden="1" x14ac:dyDescent="0.35"/>
    <row r="4" spans="1:7" ht="3.75" customHeight="1" x14ac:dyDescent="0.35"/>
  </sheetData>
  <sheetProtection sheet="1" objects="1" scenarios="1" selectLockedCells="1" selectUnlockedCells="1"/>
  <dataConsolidate/>
  <customSheetViews>
    <customSheetView guid="{822354EC-84EE-4FC8-BC34-BE1E9EA06064}" scale="110" showPageBreaks="1" printArea="1" hiddenColumns="1">
      <selection activeCell="A2" activeCellId="1" sqref="A1 A2"/>
      <pageMargins left="0" right="0" top="0" bottom="0" header="0" footer="0"/>
      <pageSetup paperSize="9" orientation="portrait" verticalDpi="0" r:id="rId1"/>
    </customSheetView>
  </customSheetView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pageSetUpPr fitToPage="1"/>
  </sheetPr>
  <dimension ref="A1:N79"/>
  <sheetViews>
    <sheetView showGridLines="0" tabSelected="1" topLeftCell="A37" zoomScale="85" zoomScaleNormal="85" workbookViewId="0">
      <selection activeCell="B69" sqref="B69"/>
    </sheetView>
  </sheetViews>
  <sheetFormatPr defaultColWidth="8.86328125" defaultRowHeight="12.75" x14ac:dyDescent="0.35"/>
  <cols>
    <col min="1" max="1" width="8.86328125" style="12"/>
    <col min="2" max="2" width="82.1328125" style="26" customWidth="1"/>
    <col min="3" max="3" width="78.86328125" style="12" customWidth="1"/>
    <col min="4" max="4" width="22.73046875" style="12" customWidth="1"/>
    <col min="5" max="5" width="22.73046875" style="12" bestFit="1" customWidth="1"/>
    <col min="6" max="6" width="22.73046875" style="12" customWidth="1"/>
    <col min="7" max="7" width="10.59765625" style="12" customWidth="1"/>
    <col min="8" max="8" width="4.59765625" style="12" customWidth="1"/>
    <col min="9" max="9" width="5.1328125" style="12" hidden="1" customWidth="1"/>
    <col min="10" max="10" width="4.59765625" style="12" customWidth="1"/>
    <col min="11" max="11" width="4.1328125" style="12" customWidth="1"/>
    <col min="12" max="12" width="4.59765625" style="12" customWidth="1"/>
    <col min="13" max="16384" width="8.86328125" style="12"/>
  </cols>
  <sheetData>
    <row r="1" spans="1:8" x14ac:dyDescent="0.35">
      <c r="A1" s="10"/>
      <c r="B1" s="11"/>
      <c r="C1" s="10"/>
      <c r="D1" s="10"/>
      <c r="E1" s="10"/>
      <c r="F1" s="10"/>
      <c r="G1" s="10"/>
      <c r="H1" s="10"/>
    </row>
    <row r="2" spans="1:8" ht="49.5" customHeight="1" x14ac:dyDescent="0.95">
      <c r="A2" s="114" t="s">
        <v>1</v>
      </c>
      <c r="B2" s="115"/>
      <c r="C2" s="115"/>
      <c r="D2" s="115"/>
      <c r="E2" s="115"/>
      <c r="F2" s="115"/>
      <c r="G2" s="115"/>
      <c r="H2" s="10"/>
    </row>
    <row r="3" spans="1:8" x14ac:dyDescent="0.35">
      <c r="A3" s="10"/>
      <c r="B3" s="11"/>
      <c r="C3" s="10"/>
      <c r="D3" s="38"/>
      <c r="E3" s="38"/>
      <c r="F3" s="38"/>
      <c r="G3" s="38"/>
      <c r="H3" s="10"/>
    </row>
    <row r="4" spans="1:8" ht="13.9" x14ac:dyDescent="0.4">
      <c r="A4" s="10"/>
      <c r="B4" s="40" t="s">
        <v>2</v>
      </c>
      <c r="C4" s="13"/>
      <c r="D4" s="38"/>
      <c r="E4" s="38"/>
      <c r="F4" s="38"/>
      <c r="G4" s="38"/>
      <c r="H4" s="10"/>
    </row>
    <row r="5" spans="1:8" ht="13.9" x14ac:dyDescent="0.4">
      <c r="A5" s="10"/>
      <c r="B5" s="40" t="s">
        <v>3</v>
      </c>
      <c r="C5" s="58"/>
      <c r="D5" s="38"/>
      <c r="E5" s="38"/>
      <c r="F5" s="38"/>
      <c r="G5" s="38"/>
      <c r="H5" s="10"/>
    </row>
    <row r="6" spans="1:8" ht="13.9" x14ac:dyDescent="0.4">
      <c r="A6" s="10"/>
      <c r="B6" s="40" t="s">
        <v>4</v>
      </c>
      <c r="C6" s="13"/>
      <c r="D6" s="38"/>
      <c r="E6" s="38"/>
      <c r="F6" s="38"/>
      <c r="G6" s="38"/>
      <c r="H6" s="10"/>
    </row>
    <row r="7" spans="1:8" ht="13.9" x14ac:dyDescent="0.4">
      <c r="A7" s="10"/>
      <c r="B7" s="40" t="s">
        <v>5</v>
      </c>
      <c r="C7" s="13"/>
      <c r="D7" s="38"/>
      <c r="E7" s="38"/>
      <c r="F7" s="38"/>
      <c r="G7" s="38"/>
      <c r="H7" s="10"/>
    </row>
    <row r="8" spans="1:8" ht="13.9" x14ac:dyDescent="0.4">
      <c r="A8" s="10"/>
      <c r="B8" s="40" t="s">
        <v>6</v>
      </c>
      <c r="C8" s="13"/>
      <c r="D8" s="38"/>
      <c r="E8" s="38"/>
      <c r="F8" s="38"/>
      <c r="G8" s="38"/>
      <c r="H8" s="10"/>
    </row>
    <row r="9" spans="1:8" ht="13.9" x14ac:dyDescent="0.4">
      <c r="A9" s="10"/>
      <c r="B9" s="40" t="s">
        <v>7</v>
      </c>
      <c r="C9" s="13"/>
      <c r="D9" s="38"/>
      <c r="E9" s="38"/>
      <c r="F9" s="38"/>
      <c r="G9" s="38"/>
      <c r="H9" s="10"/>
    </row>
    <row r="10" spans="1:8" x14ac:dyDescent="0.35">
      <c r="A10" s="10"/>
      <c r="B10" s="41"/>
      <c r="C10" s="10"/>
      <c r="D10" s="38"/>
      <c r="E10" s="38"/>
      <c r="F10" s="38"/>
      <c r="G10" s="38"/>
      <c r="H10" s="10"/>
    </row>
    <row r="11" spans="1:8" ht="13.15" x14ac:dyDescent="0.4">
      <c r="A11" s="10"/>
      <c r="B11" s="41"/>
      <c r="C11" s="10" t="s">
        <v>0</v>
      </c>
      <c r="D11" s="39" t="s">
        <v>8</v>
      </c>
      <c r="E11" s="39" t="s">
        <v>9</v>
      </c>
      <c r="F11" s="39" t="s">
        <v>10</v>
      </c>
      <c r="G11" s="39"/>
      <c r="H11" s="10"/>
    </row>
    <row r="12" spans="1:8" ht="13.15" x14ac:dyDescent="0.4">
      <c r="A12" s="14"/>
      <c r="B12" s="49" t="s">
        <v>11</v>
      </c>
      <c r="C12" s="37"/>
      <c r="D12" s="6" t="s">
        <v>12</v>
      </c>
      <c r="E12" s="7" t="s">
        <v>12</v>
      </c>
      <c r="F12" s="8" t="s">
        <v>12</v>
      </c>
      <c r="G12" s="14"/>
      <c r="H12" s="14"/>
    </row>
    <row r="13" spans="1:8" ht="13.15" x14ac:dyDescent="0.4">
      <c r="A13" s="15">
        <v>1</v>
      </c>
      <c r="B13" s="50" t="s">
        <v>13</v>
      </c>
      <c r="C13" s="46" t="s">
        <v>14</v>
      </c>
      <c r="D13" s="3">
        <f>VLOOKUP(C13,Indicatoren!B2:E30,2,FALSE)</f>
        <v>0</v>
      </c>
      <c r="E13" s="3">
        <f>VLOOKUP(C13,Indicatoren!B2:E30,3,FALSE)</f>
        <v>0</v>
      </c>
      <c r="F13" s="3">
        <f>VLOOKUP(C13,Indicatoren!B2:E30,4,FALSE)</f>
        <v>0</v>
      </c>
      <c r="G13" s="14"/>
      <c r="H13" s="14"/>
    </row>
    <row r="14" spans="1:8" ht="13.15" x14ac:dyDescent="0.4">
      <c r="A14" s="15"/>
      <c r="B14" s="51"/>
      <c r="C14" s="46" t="s">
        <v>14</v>
      </c>
      <c r="D14" s="3">
        <f>VLOOKUP(C14,Indicatoren!B2:E30,2,FALSE)</f>
        <v>0</v>
      </c>
      <c r="E14" s="3">
        <f>VLOOKUP(C14,Indicatoren!B2:E30,3,FALSE)</f>
        <v>0</v>
      </c>
      <c r="F14" s="3">
        <f>VLOOKUP(C14,Indicatoren!B2:E30,4,FALSE)</f>
        <v>0</v>
      </c>
      <c r="G14" s="14"/>
      <c r="H14" s="14"/>
    </row>
    <row r="15" spans="1:8" ht="13.15" x14ac:dyDescent="0.4">
      <c r="A15" s="15"/>
      <c r="B15" s="51"/>
      <c r="C15" s="46" t="s">
        <v>14</v>
      </c>
      <c r="D15" s="3">
        <f>VLOOKUP(C15,Indicatoren!B2:E30,2,FALSE)</f>
        <v>0</v>
      </c>
      <c r="E15" s="3">
        <f>VLOOKUP(C15,Indicatoren!B2:E30,3,FALSE)</f>
        <v>0</v>
      </c>
      <c r="F15" s="3">
        <f>VLOOKUP(C15,Indicatoren!B2:E30,4,FALSE)</f>
        <v>0</v>
      </c>
      <c r="G15" s="14"/>
      <c r="H15" s="14"/>
    </row>
    <row r="16" spans="1:8" ht="13.15" hidden="1" x14ac:dyDescent="0.4">
      <c r="A16" s="15"/>
      <c r="B16" s="52"/>
      <c r="C16" s="46" t="s">
        <v>14</v>
      </c>
      <c r="D16" s="3">
        <f>MAX(D13:D15)</f>
        <v>0</v>
      </c>
      <c r="E16" s="3">
        <f>MAX(E13:E15)</f>
        <v>0</v>
      </c>
      <c r="F16" s="3">
        <f>MAX(F13:F15)</f>
        <v>0</v>
      </c>
      <c r="G16" s="14"/>
      <c r="H16" s="14"/>
    </row>
    <row r="17" spans="1:8" ht="13.15" x14ac:dyDescent="0.4">
      <c r="A17" s="15">
        <v>2</v>
      </c>
      <c r="B17" s="32" t="s">
        <v>15</v>
      </c>
      <c r="C17" s="1" t="s">
        <v>14</v>
      </c>
      <c r="D17" s="3">
        <f>VLOOKUP(C17,Indicatoren!B32:E36,2,FALSE)</f>
        <v>0</v>
      </c>
      <c r="E17" s="3">
        <f>VLOOKUP(C17,Indicatoren!B32:E36,3,FALSE)</f>
        <v>0</v>
      </c>
      <c r="F17" s="3">
        <f>VLOOKUP(C17,Indicatoren!B32:E36,4,FALSE)</f>
        <v>0</v>
      </c>
      <c r="G17" s="14"/>
      <c r="H17" s="14"/>
    </row>
    <row r="18" spans="1:8" ht="13.15" x14ac:dyDescent="0.4">
      <c r="A18" s="15">
        <v>3</v>
      </c>
      <c r="B18" s="50" t="s">
        <v>16</v>
      </c>
      <c r="C18" s="46" t="s">
        <v>14</v>
      </c>
      <c r="D18" s="3">
        <f>VLOOKUP(C18,Indicatoren!B38:E46,2,FALSE)</f>
        <v>0</v>
      </c>
      <c r="E18" s="3">
        <f>VLOOKUP(C18,Indicatoren!B38:E46,3,FALSE)</f>
        <v>0</v>
      </c>
      <c r="F18" s="3">
        <f>VLOOKUP(C18,Indicatoren!B38:E46,4,FALSE)</f>
        <v>0</v>
      </c>
      <c r="G18" s="14"/>
      <c r="H18" s="14"/>
    </row>
    <row r="19" spans="1:8" ht="13.15" x14ac:dyDescent="0.4">
      <c r="A19" s="15"/>
      <c r="B19" s="51"/>
      <c r="C19" s="46" t="s">
        <v>14</v>
      </c>
      <c r="D19" s="3">
        <f>VLOOKUP(C19,Indicatoren!B38:E46,2,FALSE)</f>
        <v>0</v>
      </c>
      <c r="E19" s="3">
        <f>VLOOKUP(C19,Indicatoren!B38:E46,3,FALSE)</f>
        <v>0</v>
      </c>
      <c r="F19" s="3">
        <f>VLOOKUP(C19,Indicatoren!B38:E46,4,FALSE)</f>
        <v>0</v>
      </c>
      <c r="G19" s="14"/>
      <c r="H19" s="14"/>
    </row>
    <row r="20" spans="1:8" ht="13.15" x14ac:dyDescent="0.4">
      <c r="A20" s="15"/>
      <c r="B20" s="51"/>
      <c r="C20" s="46" t="s">
        <v>14</v>
      </c>
      <c r="D20" s="3">
        <f>VLOOKUP(C20,Indicatoren!B38:E46,2,FALSE)</f>
        <v>0</v>
      </c>
      <c r="E20" s="3">
        <f>VLOOKUP(C20,Indicatoren!B38:E46,3,FALSE)</f>
        <v>0</v>
      </c>
      <c r="F20" s="3">
        <f>VLOOKUP(C20,Indicatoren!B38:E46,4,FALSE)</f>
        <v>0</v>
      </c>
      <c r="G20" s="14"/>
      <c r="H20" s="14"/>
    </row>
    <row r="21" spans="1:8" ht="13.15" hidden="1" x14ac:dyDescent="0.4">
      <c r="A21" s="15"/>
      <c r="B21" s="52"/>
      <c r="C21" s="46" t="s">
        <v>14</v>
      </c>
      <c r="D21" s="3">
        <f>MAX(D18:D20)</f>
        <v>0</v>
      </c>
      <c r="E21" s="3">
        <f>SUM(E18:E20)</f>
        <v>0</v>
      </c>
      <c r="F21" s="3">
        <f>SUM(F18:F20)</f>
        <v>0</v>
      </c>
      <c r="G21" s="14"/>
      <c r="H21" s="14"/>
    </row>
    <row r="22" spans="1:8" ht="13.15" x14ac:dyDescent="0.4">
      <c r="A22" s="15">
        <v>4</v>
      </c>
      <c r="B22" s="33" t="s">
        <v>17</v>
      </c>
      <c r="C22" s="1" t="s">
        <v>14</v>
      </c>
      <c r="D22" s="3">
        <f>VLOOKUP(C22,Indicatoren!B48:E51,2,FALSE)</f>
        <v>0</v>
      </c>
      <c r="E22" s="3">
        <f>VLOOKUP(C22,Indicatoren!B48:E51,3,FALSE)</f>
        <v>0</v>
      </c>
      <c r="F22" s="3">
        <f>VLOOKUP(C22,Indicatoren!B48:E51,4,FALSE)</f>
        <v>0</v>
      </c>
      <c r="G22" s="14"/>
      <c r="H22" s="14"/>
    </row>
    <row r="23" spans="1:8" ht="13.15" x14ac:dyDescent="0.4">
      <c r="A23" s="15">
        <v>5</v>
      </c>
      <c r="B23" s="33" t="s">
        <v>18</v>
      </c>
      <c r="C23" s="1" t="s">
        <v>14</v>
      </c>
      <c r="D23" s="3">
        <f>VLOOKUP(C23,Indicatoren!B53:E58,2,FALSE)</f>
        <v>0</v>
      </c>
      <c r="E23" s="3">
        <f>VLOOKUP(C23,Indicatoren!B53:E58,3,FALSE)</f>
        <v>0</v>
      </c>
      <c r="F23" s="3">
        <f>VLOOKUP(C23,Indicatoren!B53:E58,4,FALSE)</f>
        <v>0</v>
      </c>
      <c r="G23" s="14"/>
      <c r="H23" s="14"/>
    </row>
    <row r="24" spans="1:8" ht="13.15" x14ac:dyDescent="0.4">
      <c r="A24" s="16">
        <v>6</v>
      </c>
      <c r="B24" s="32" t="s">
        <v>19</v>
      </c>
      <c r="C24" s="2" t="s">
        <v>14</v>
      </c>
      <c r="D24" s="4">
        <f>VLOOKUP(C24,Indicatoren!B60:E63,2,FALSE)</f>
        <v>0</v>
      </c>
      <c r="E24" s="4">
        <f>VLOOKUP(C24,Indicatoren!B60:E63,3,FALSE)</f>
        <v>0</v>
      </c>
      <c r="F24" s="4">
        <f>VLOOKUP(C24,Indicatoren!B60:E63,4,FALSE)</f>
        <v>0</v>
      </c>
      <c r="G24" s="17"/>
      <c r="H24" s="17"/>
    </row>
    <row r="25" spans="1:8" ht="13.15" x14ac:dyDescent="0.4">
      <c r="A25" s="15">
        <v>7</v>
      </c>
      <c r="B25" s="67" t="s">
        <v>20</v>
      </c>
      <c r="C25" s="1" t="s">
        <v>14</v>
      </c>
      <c r="D25" s="3">
        <f>VLOOKUP(C25,Indicatoren!B65:E67,2,FALSE)</f>
        <v>0</v>
      </c>
      <c r="E25" s="3">
        <f>VLOOKUP(C25,Indicatoren!B65:E67,3,FALSE)</f>
        <v>0</v>
      </c>
      <c r="F25" s="3">
        <f>VLOOKUP(C25,Indicatoren!B65:E67,4,FALSE)</f>
        <v>0</v>
      </c>
      <c r="G25" s="14"/>
      <c r="H25" s="14"/>
    </row>
    <row r="26" spans="1:8" s="18" customFormat="1" ht="13.15" x14ac:dyDescent="0.4">
      <c r="A26" s="15">
        <v>8</v>
      </c>
      <c r="B26" s="56" t="s">
        <v>21</v>
      </c>
      <c r="C26" s="46" t="s">
        <v>14</v>
      </c>
      <c r="D26" s="3">
        <f>VLOOKUP(C26,Indicatoren!B69:E74,2,FALSE)</f>
        <v>0</v>
      </c>
      <c r="E26" s="3">
        <f>VLOOKUP(C26,Indicatoren!B69:E74,3,FALSE)</f>
        <v>0</v>
      </c>
      <c r="F26" s="3">
        <f>VLOOKUP(C26,Indicatoren!B69:E74,4,FALSE)</f>
        <v>0</v>
      </c>
      <c r="G26" s="14"/>
      <c r="H26" s="14"/>
    </row>
    <row r="27" spans="1:8" s="18" customFormat="1" ht="13.15" x14ac:dyDescent="0.4">
      <c r="A27" s="15"/>
      <c r="B27" s="54"/>
      <c r="C27" s="46" t="s">
        <v>14</v>
      </c>
      <c r="D27" s="3">
        <f>VLOOKUP(C27,Indicatoren!B69:E74,2,FALSE)</f>
        <v>0</v>
      </c>
      <c r="E27" s="3">
        <f>VLOOKUP(C27,Indicatoren!B69:E74,3,FALSE)</f>
        <v>0</v>
      </c>
      <c r="F27" s="3">
        <f>VLOOKUP(C27,Indicatoren!B69:E74,4,FALSE)</f>
        <v>0</v>
      </c>
      <c r="G27" s="14"/>
      <c r="H27" s="14"/>
    </row>
    <row r="28" spans="1:8" s="18" customFormat="1" ht="13.15" x14ac:dyDescent="0.4">
      <c r="A28" s="15"/>
      <c r="B28" s="54"/>
      <c r="C28" s="46" t="s">
        <v>14</v>
      </c>
      <c r="D28" s="3">
        <f>VLOOKUP(C28,Indicatoren!B69:E74,2,FALSE)</f>
        <v>0</v>
      </c>
      <c r="E28" s="3">
        <f>VLOOKUP(C28,Indicatoren!B69:E74,3,FALSE)</f>
        <v>0</v>
      </c>
      <c r="F28" s="3">
        <f>VLOOKUP(C28,Indicatoren!B69:E74,4,FALSE)</f>
        <v>0</v>
      </c>
      <c r="G28" s="14"/>
      <c r="H28" s="14"/>
    </row>
    <row r="29" spans="1:8" s="18" customFormat="1" ht="13.15" hidden="1" x14ac:dyDescent="0.4">
      <c r="A29" s="15"/>
      <c r="B29" s="53"/>
      <c r="C29" s="46" t="s">
        <v>14</v>
      </c>
      <c r="D29" s="3">
        <f>MAX(D26:D28)</f>
        <v>0</v>
      </c>
      <c r="E29" s="3">
        <f>MAX(E26:E28)</f>
        <v>0</v>
      </c>
      <c r="F29" s="3">
        <f>MAX(F26:F28)</f>
        <v>0</v>
      </c>
      <c r="G29" s="14"/>
      <c r="H29" s="14"/>
    </row>
    <row r="30" spans="1:8" ht="13.15" x14ac:dyDescent="0.4">
      <c r="A30" s="15">
        <v>9</v>
      </c>
      <c r="B30" s="32" t="s">
        <v>22</v>
      </c>
      <c r="C30" s="1" t="s">
        <v>14</v>
      </c>
      <c r="D30" s="3">
        <f>VLOOKUP(C30,Indicatoren!B76:E80,2,FALSE)</f>
        <v>0</v>
      </c>
      <c r="E30" s="3">
        <f>VLOOKUP(C30,Indicatoren!B76:E80,3,FALSE)</f>
        <v>0</v>
      </c>
      <c r="F30" s="3">
        <f>VLOOKUP(C30,Indicatoren!B76:E80,4,FALSE)</f>
        <v>0</v>
      </c>
      <c r="G30" s="14"/>
      <c r="H30" s="14"/>
    </row>
    <row r="31" spans="1:8" ht="13.15" x14ac:dyDescent="0.4">
      <c r="A31" s="15">
        <v>10</v>
      </c>
      <c r="B31" s="34" t="s">
        <v>23</v>
      </c>
      <c r="C31" s="1" t="s">
        <v>14</v>
      </c>
      <c r="D31" s="3">
        <f>VLOOKUP(C31,Indicatoren!B82:E84,2,FALSE)</f>
        <v>0</v>
      </c>
      <c r="E31" s="3">
        <f>VLOOKUP(C31,Indicatoren!B82:E84,3,FALSE)</f>
        <v>0</v>
      </c>
      <c r="F31" s="3">
        <f>VLOOKUP(C31,Indicatoren!B82:E84,4,FALSE)</f>
        <v>0</v>
      </c>
      <c r="G31" s="14"/>
      <c r="H31" s="14"/>
    </row>
    <row r="32" spans="1:8" ht="13.15" x14ac:dyDescent="0.4">
      <c r="A32" s="15">
        <v>11</v>
      </c>
      <c r="B32" s="32" t="s">
        <v>24</v>
      </c>
      <c r="C32" s="1" t="s">
        <v>14</v>
      </c>
      <c r="D32" s="3">
        <f>VLOOKUP(C32,Indicatoren!B86:E89,2,FALSE)</f>
        <v>0</v>
      </c>
      <c r="E32" s="3">
        <f>VLOOKUP(C32,Indicatoren!B86:E89,3,FALSE)</f>
        <v>0</v>
      </c>
      <c r="F32" s="3">
        <f>VLOOKUP(C32,Indicatoren!B86:E89,4,FALSE)</f>
        <v>0</v>
      </c>
      <c r="G32" s="14"/>
      <c r="H32" s="14"/>
    </row>
    <row r="33" spans="1:8" ht="15" customHeight="1" x14ac:dyDescent="0.4">
      <c r="A33" s="19"/>
      <c r="B33" s="35"/>
      <c r="C33" s="30" t="s">
        <v>25</v>
      </c>
      <c r="D33" s="5">
        <f>SUM(D16:D17,D21:D25,D29:D32)</f>
        <v>0</v>
      </c>
      <c r="E33" s="5">
        <f>SUM(E16:E17,E21:E25,E29:E32)</f>
        <v>0</v>
      </c>
      <c r="F33" s="5">
        <f>SUM(F16:F17,F21:F25,F29:F32)</f>
        <v>0</v>
      </c>
      <c r="G33" s="14"/>
      <c r="H33" s="14"/>
    </row>
    <row r="34" spans="1:8" ht="13.15" x14ac:dyDescent="0.4">
      <c r="A34" s="19"/>
      <c r="B34" s="36" t="s">
        <v>26</v>
      </c>
      <c r="C34" s="37"/>
      <c r="D34" s="6" t="s">
        <v>12</v>
      </c>
      <c r="E34" s="7" t="s">
        <v>12</v>
      </c>
      <c r="F34" s="8" t="s">
        <v>12</v>
      </c>
      <c r="G34" s="14"/>
      <c r="H34" s="14"/>
    </row>
    <row r="35" spans="1:8" ht="13.15" x14ac:dyDescent="0.4">
      <c r="A35" s="15">
        <v>12</v>
      </c>
      <c r="B35" s="57" t="s">
        <v>27</v>
      </c>
      <c r="C35" s="1" t="s">
        <v>14</v>
      </c>
      <c r="D35" s="9">
        <f>VLOOKUP(C35,Indicatoren!B91:E97,2,FALSE)</f>
        <v>0</v>
      </c>
      <c r="E35" s="9">
        <f>VLOOKUP(C35,Indicatoren!B91:E97,3,FALSE)</f>
        <v>0</v>
      </c>
      <c r="F35" s="9">
        <f>VLOOKUP(C35,Indicatoren!B91:E97,4,FALSE)</f>
        <v>0</v>
      </c>
      <c r="G35" s="14"/>
      <c r="H35" s="14"/>
    </row>
    <row r="36" spans="1:8" ht="13.15" x14ac:dyDescent="0.4">
      <c r="A36" s="15">
        <v>13</v>
      </c>
      <c r="B36" s="50" t="s">
        <v>28</v>
      </c>
      <c r="C36" s="46" t="s">
        <v>14</v>
      </c>
      <c r="D36" s="9">
        <f>VLOOKUP(C36,Indicatoren!B99:E105,2,FALSE)</f>
        <v>0</v>
      </c>
      <c r="E36" s="9">
        <f>VLOOKUP(C36,Indicatoren!B99:F105,3,FALSE)</f>
        <v>0</v>
      </c>
      <c r="F36" s="9">
        <f>VLOOKUP(C36,Indicatoren!B99:E105,4,FALSE)</f>
        <v>0</v>
      </c>
      <c r="G36" s="14"/>
      <c r="H36" s="14"/>
    </row>
    <row r="37" spans="1:8" ht="13.15" x14ac:dyDescent="0.4">
      <c r="A37" s="15"/>
      <c r="B37" s="52"/>
      <c r="C37" s="46" t="s">
        <v>14</v>
      </c>
      <c r="D37" s="9">
        <f>VLOOKUP(C37,Indicatoren!B99:E105,2,FALSE)</f>
        <v>0</v>
      </c>
      <c r="E37" s="9">
        <f>VLOOKUP(C37,Indicatoren!B99:E105,3,FALSE)</f>
        <v>0</v>
      </c>
      <c r="F37" s="9">
        <f>VLOOKUP(C37,Indicatoren!B99:E105,4,FALSE)</f>
        <v>0</v>
      </c>
      <c r="G37" s="14"/>
      <c r="H37" s="14"/>
    </row>
    <row r="38" spans="1:8" ht="13.15" hidden="1" x14ac:dyDescent="0.4">
      <c r="A38" s="15"/>
      <c r="B38" s="52"/>
      <c r="C38" s="46" t="s">
        <v>14</v>
      </c>
      <c r="D38" s="9">
        <f>MAX(D36:D37)</f>
        <v>0</v>
      </c>
      <c r="E38" s="9">
        <f>MAX(E36:E37)</f>
        <v>0</v>
      </c>
      <c r="F38" s="9">
        <f>MAX(F36:F37)</f>
        <v>0</v>
      </c>
      <c r="G38" s="14"/>
      <c r="H38" s="14"/>
    </row>
    <row r="39" spans="1:8" ht="13.15" x14ac:dyDescent="0.4">
      <c r="A39" s="15">
        <v>14</v>
      </c>
      <c r="B39" s="53" t="s">
        <v>29</v>
      </c>
      <c r="C39" s="1" t="s">
        <v>14</v>
      </c>
      <c r="D39" s="3">
        <f>VLOOKUP(C39,Indicatoren!B107:E112,2,FALSE)</f>
        <v>0</v>
      </c>
      <c r="E39" s="3">
        <f>VLOOKUP(C39,Indicatoren!B107:E112,3,FALSE)</f>
        <v>0</v>
      </c>
      <c r="F39" s="3">
        <f>VLOOKUP(C39,Indicatoren!B107:E112,4,FALSE)</f>
        <v>0</v>
      </c>
      <c r="G39" s="14"/>
      <c r="H39" s="14"/>
    </row>
    <row r="40" spans="1:8" ht="13.15" x14ac:dyDescent="0.4">
      <c r="A40" s="15">
        <v>15</v>
      </c>
      <c r="B40" s="32" t="s">
        <v>30</v>
      </c>
      <c r="C40" s="1" t="s">
        <v>14</v>
      </c>
      <c r="D40" s="3">
        <f>VLOOKUP(C40,Indicatoren!B114:E117,2,FALSE)</f>
        <v>0</v>
      </c>
      <c r="E40" s="3">
        <f>VLOOKUP(C40,Indicatoren!B114:E117,3,FALSE)</f>
        <v>0</v>
      </c>
      <c r="F40" s="3">
        <f>VLOOKUP(C40,Indicatoren!B114:E117,4,FALSE)</f>
        <v>0</v>
      </c>
      <c r="G40" s="14"/>
      <c r="H40" s="14"/>
    </row>
    <row r="41" spans="1:8" ht="13.15" x14ac:dyDescent="0.4">
      <c r="A41" s="15">
        <v>16</v>
      </c>
      <c r="B41" s="32" t="s">
        <v>31</v>
      </c>
      <c r="C41" s="1" t="s">
        <v>14</v>
      </c>
      <c r="D41" s="3">
        <f>VLOOKUP(C41,Indicatoren!B119:E125,2,FALSE)</f>
        <v>0</v>
      </c>
      <c r="E41" s="3">
        <f>VLOOKUP(C41,Indicatoren!B119:E125,3,FALSE)</f>
        <v>0</v>
      </c>
      <c r="F41" s="3">
        <f>VLOOKUP(C41,Indicatoren!B119:E125,4,FALSE)</f>
        <v>0</v>
      </c>
      <c r="G41" s="14"/>
      <c r="H41" s="14"/>
    </row>
    <row r="42" spans="1:8" ht="13.15" x14ac:dyDescent="0.4">
      <c r="A42" s="15">
        <v>17</v>
      </c>
      <c r="B42" s="32" t="s">
        <v>32</v>
      </c>
      <c r="C42" s="1" t="s">
        <v>14</v>
      </c>
      <c r="D42" s="3">
        <f>VLOOKUP(C42,Indicatoren!B127:E132,2,FALSE)</f>
        <v>0</v>
      </c>
      <c r="E42" s="3">
        <f>VLOOKUP(C42,Indicatoren!B127:E132,3,FALSE)</f>
        <v>0</v>
      </c>
      <c r="F42" s="3">
        <f>VLOOKUP(C42,Indicatoren!B127:E132,4,FALSE)</f>
        <v>0</v>
      </c>
      <c r="G42" s="14"/>
      <c r="H42" s="14"/>
    </row>
    <row r="43" spans="1:8" ht="17.45" customHeight="1" x14ac:dyDescent="0.4">
      <c r="A43" s="19"/>
      <c r="B43" s="29"/>
      <c r="C43" s="30" t="s">
        <v>25</v>
      </c>
      <c r="D43" s="5">
        <f>SUM(D35,D38:D42)</f>
        <v>0</v>
      </c>
      <c r="E43" s="5">
        <f>SUM(E35,E38:E42)</f>
        <v>0</v>
      </c>
      <c r="F43" s="5">
        <f>SUM(F35,F38:F42)</f>
        <v>0</v>
      </c>
      <c r="G43" s="14"/>
      <c r="H43" s="14"/>
    </row>
    <row r="44" spans="1:8" ht="13.15" x14ac:dyDescent="0.4">
      <c r="A44" s="19"/>
      <c r="B44" s="55" t="s">
        <v>33</v>
      </c>
      <c r="C44" s="37"/>
      <c r="D44" s="6" t="s">
        <v>12</v>
      </c>
      <c r="E44" s="7" t="s">
        <v>12</v>
      </c>
      <c r="F44" s="8" t="s">
        <v>12</v>
      </c>
      <c r="G44" s="14"/>
      <c r="H44" s="14"/>
    </row>
    <row r="45" spans="1:8" ht="13.15" x14ac:dyDescent="0.4">
      <c r="A45" s="15">
        <v>18</v>
      </c>
      <c r="B45" s="56" t="s">
        <v>34</v>
      </c>
      <c r="C45" s="46" t="s">
        <v>14</v>
      </c>
      <c r="D45" s="3">
        <f>VLOOKUP(C45,Indicatoren!B134:E140,2,FALSE)</f>
        <v>0</v>
      </c>
      <c r="E45" s="3">
        <f>VLOOKUP(C45,Indicatoren!B134:E140,3,FALSE)</f>
        <v>0</v>
      </c>
      <c r="F45" s="3">
        <f>VLOOKUP(C45,Indicatoren!B134:E140,4,FALSE)</f>
        <v>0</v>
      </c>
      <c r="G45" s="14"/>
      <c r="H45" s="14"/>
    </row>
    <row r="46" spans="1:8" ht="13.15" x14ac:dyDescent="0.4">
      <c r="A46" s="15"/>
      <c r="B46" s="54"/>
      <c r="C46" s="46" t="s">
        <v>14</v>
      </c>
      <c r="D46" s="3">
        <f>VLOOKUP(C46,Indicatoren!B134:E140,2,FALSE)</f>
        <v>0</v>
      </c>
      <c r="E46" s="3">
        <f>VLOOKUP(C46,Indicatoren!B134:E140,3,FALSE)</f>
        <v>0</v>
      </c>
      <c r="F46" s="3">
        <f>VLOOKUP(C46,Indicatoren!B134:E140,4,FALSE)</f>
        <v>0</v>
      </c>
      <c r="G46" s="14"/>
      <c r="H46" s="14"/>
    </row>
    <row r="47" spans="1:8" ht="13.15" x14ac:dyDescent="0.4">
      <c r="A47" s="15"/>
      <c r="B47" s="54"/>
      <c r="C47" s="46" t="s">
        <v>14</v>
      </c>
      <c r="D47" s="3">
        <f>VLOOKUP(C47,Indicatoren!B134:E140,2,FALSE)</f>
        <v>0</v>
      </c>
      <c r="E47" s="3">
        <f>VLOOKUP(C47,Indicatoren!B134:E140,3,FALSE)</f>
        <v>0</v>
      </c>
      <c r="F47" s="3">
        <f>VLOOKUP(C47,Indicatoren!B134:E140,4,FALSE)</f>
        <v>0</v>
      </c>
      <c r="G47" s="14"/>
      <c r="H47" s="14"/>
    </row>
    <row r="48" spans="1:8" ht="13.15" hidden="1" x14ac:dyDescent="0.4">
      <c r="A48" s="15"/>
      <c r="B48" s="53"/>
      <c r="C48" s="46" t="s">
        <v>14</v>
      </c>
      <c r="D48" s="3">
        <f>MAX(D45:D47)</f>
        <v>0</v>
      </c>
      <c r="E48" s="3">
        <f>MAX(E45:E47)</f>
        <v>0</v>
      </c>
      <c r="F48" s="3">
        <f>MAX(F45:F47)</f>
        <v>0</v>
      </c>
      <c r="G48" s="14"/>
      <c r="H48" s="14"/>
    </row>
    <row r="49" spans="1:14" ht="13.15" x14ac:dyDescent="0.4">
      <c r="A49" s="15">
        <v>19</v>
      </c>
      <c r="B49" s="32" t="s">
        <v>35</v>
      </c>
      <c r="C49" s="1" t="s">
        <v>14</v>
      </c>
      <c r="D49" s="3">
        <f>VLOOKUP(C49,Indicatoren!B142:E145,2,FALSE)</f>
        <v>0</v>
      </c>
      <c r="E49" s="3">
        <f>VLOOKUP(C49,Indicatoren!B142:E145,3,FALSE)</f>
        <v>0</v>
      </c>
      <c r="F49" s="3">
        <f>VLOOKUP(C49,Indicatoren!B142:E145,4,FALSE)</f>
        <v>0</v>
      </c>
      <c r="G49" s="14"/>
      <c r="H49" s="14"/>
    </row>
    <row r="50" spans="1:14" ht="13.15" x14ac:dyDescent="0.4">
      <c r="A50" s="15">
        <v>20</v>
      </c>
      <c r="B50" s="32" t="s">
        <v>36</v>
      </c>
      <c r="C50" s="1" t="s">
        <v>14</v>
      </c>
      <c r="D50" s="3">
        <f>VLOOKUP(C50,Indicatoren!B147:E150,2,FALSE)</f>
        <v>0</v>
      </c>
      <c r="E50" s="3">
        <f>VLOOKUP(C50,Indicatoren!B147:E150,3,FALSE)</f>
        <v>0</v>
      </c>
      <c r="F50" s="3">
        <f>VLOOKUP(C50,Indicatoren!B147:E150,4,FALSE)</f>
        <v>0</v>
      </c>
      <c r="G50" s="14"/>
      <c r="H50" s="14"/>
    </row>
    <row r="51" spans="1:14" ht="13.15" x14ac:dyDescent="0.4">
      <c r="A51" s="15">
        <v>21</v>
      </c>
      <c r="B51" s="32" t="s">
        <v>37</v>
      </c>
      <c r="C51" s="1" t="s">
        <v>14</v>
      </c>
      <c r="D51" s="3">
        <f>VLOOKUP(C51,Indicatoren!B152:E155,2,FALSE)</f>
        <v>0</v>
      </c>
      <c r="E51" s="3">
        <f>VLOOKUP(C51,Indicatoren!B152:E155,3,FALSE)</f>
        <v>0</v>
      </c>
      <c r="F51" s="3">
        <f>VLOOKUP(C51,Indicatoren!B152:E155,4,FALSE)</f>
        <v>0</v>
      </c>
      <c r="G51" s="14"/>
      <c r="H51" s="14"/>
    </row>
    <row r="52" spans="1:14" ht="14.25" x14ac:dyDescent="0.4">
      <c r="A52" s="15">
        <v>22</v>
      </c>
      <c r="B52" s="32" t="s">
        <v>38</v>
      </c>
      <c r="C52" s="1" t="s">
        <v>14</v>
      </c>
      <c r="D52" s="3">
        <f>VLOOKUP(C52,Indicatoren!B157:E159,2,FALSE)</f>
        <v>0</v>
      </c>
      <c r="E52" s="3">
        <f>VLOOKUP(C52,Indicatoren!B157:E159,3,FALSE)</f>
        <v>0</v>
      </c>
      <c r="F52" s="3">
        <f>VLOOKUP(C52,Indicatoren!B157:E159,4,FALSE)</f>
        <v>0</v>
      </c>
      <c r="G52" s="14"/>
      <c r="H52" s="14"/>
      <c r="M52" s="21"/>
      <c r="N52" s="22"/>
    </row>
    <row r="53" spans="1:14" ht="25.9" x14ac:dyDescent="0.4">
      <c r="A53" s="15">
        <v>23</v>
      </c>
      <c r="B53" s="97" t="s">
        <v>39</v>
      </c>
      <c r="C53" s="46" t="s">
        <v>14</v>
      </c>
      <c r="D53" s="3">
        <f>VLOOKUP(C53,Indicatoren!B161:E167,2,FALSE)</f>
        <v>0</v>
      </c>
      <c r="E53" s="3">
        <f>VLOOKUP(C53,Indicatoren!B161:E167,3,FALSE)</f>
        <v>0</v>
      </c>
      <c r="F53" s="3">
        <f>VLOOKUP(C53,Indicatoren!B161:E167,4,FALSE)</f>
        <v>0</v>
      </c>
      <c r="G53" s="14"/>
      <c r="H53" s="14"/>
      <c r="M53" s="21"/>
      <c r="N53" s="22"/>
    </row>
    <row r="54" spans="1:14" ht="14.25" x14ac:dyDescent="0.4">
      <c r="A54" s="15"/>
      <c r="B54" s="65"/>
      <c r="C54" s="46" t="s">
        <v>14</v>
      </c>
      <c r="D54" s="3">
        <f>VLOOKUP(C54,Indicatoren!B161:E167,2,FALSE)</f>
        <v>0</v>
      </c>
      <c r="E54" s="3">
        <f>VLOOKUP(C54,Indicatoren!B161:E167,3,FALSE)</f>
        <v>0</v>
      </c>
      <c r="F54" s="3">
        <f>VLOOKUP(C54,Indicatoren!B161:E167,4,FALSE)</f>
        <v>0</v>
      </c>
      <c r="G54" s="14"/>
      <c r="H54" s="14"/>
      <c r="M54" s="21"/>
      <c r="N54" s="22"/>
    </row>
    <row r="55" spans="1:14" ht="14.25" x14ac:dyDescent="0.4">
      <c r="A55" s="15"/>
      <c r="B55" s="65"/>
      <c r="C55" s="46" t="s">
        <v>14</v>
      </c>
      <c r="D55" s="3">
        <f>VLOOKUP(C55,Indicatoren!B161:E167,2,FALSE)</f>
        <v>0</v>
      </c>
      <c r="E55" s="3">
        <f>VLOOKUP(C55,Indicatoren!B161:E167,3,FALSE)</f>
        <v>0</v>
      </c>
      <c r="F55" s="3">
        <f>VLOOKUP(C55,Indicatoren!B161:E167,4,FALSE)</f>
        <v>0</v>
      </c>
      <c r="G55" s="14"/>
      <c r="H55" s="14"/>
      <c r="M55" s="21"/>
      <c r="N55" s="22"/>
    </row>
    <row r="56" spans="1:14" ht="14.25" x14ac:dyDescent="0.4">
      <c r="A56" s="15"/>
      <c r="B56" s="66"/>
      <c r="C56" s="46" t="s">
        <v>14</v>
      </c>
      <c r="D56" s="3">
        <f>VLOOKUP(C56,Indicatoren!B161:E167,2,FALSE)</f>
        <v>0</v>
      </c>
      <c r="E56" s="3">
        <f>VLOOKUP(C56,Indicatoren!B161:E167,3,FALSE)</f>
        <v>0</v>
      </c>
      <c r="F56" s="3">
        <f>VLOOKUP(C56,Indicatoren!B161:E167,4,FALSE)</f>
        <v>0</v>
      </c>
      <c r="G56" s="14"/>
      <c r="H56" s="14"/>
      <c r="M56" s="21"/>
      <c r="N56" s="22"/>
    </row>
    <row r="57" spans="1:14" ht="14.25" hidden="1" x14ac:dyDescent="0.4">
      <c r="A57" s="15"/>
      <c r="B57" s="66"/>
      <c r="C57" s="46" t="s">
        <v>14</v>
      </c>
      <c r="D57" s="3">
        <f>MAX(D53:D56)</f>
        <v>0</v>
      </c>
      <c r="E57" s="3">
        <f>MAX(E53:E56)</f>
        <v>0</v>
      </c>
      <c r="F57" s="3">
        <f>MAX(F53:F56)</f>
        <v>0</v>
      </c>
      <c r="G57" s="14"/>
      <c r="H57" s="14"/>
      <c r="M57" s="21"/>
      <c r="N57" s="22"/>
    </row>
    <row r="58" spans="1:14" ht="14.25" x14ac:dyDescent="0.4">
      <c r="A58" s="15">
        <v>24</v>
      </c>
      <c r="B58" s="47" t="s">
        <v>40</v>
      </c>
      <c r="C58" s="46" t="s">
        <v>14</v>
      </c>
      <c r="D58" s="3">
        <f>VLOOKUP(C58,Indicatoren!B169:E175,2,FALSE)</f>
        <v>0</v>
      </c>
      <c r="E58" s="3">
        <f>VLOOKUP(C58,Indicatoren!B169:E175,3,FALSE)</f>
        <v>0</v>
      </c>
      <c r="F58" s="3">
        <f>VLOOKUP(C58,Indicatoren!B169:E175,4,FALSE)</f>
        <v>0</v>
      </c>
      <c r="G58" s="14"/>
      <c r="H58" s="14"/>
      <c r="M58" s="21"/>
      <c r="N58" s="22"/>
    </row>
    <row r="59" spans="1:14" ht="14.25" x14ac:dyDescent="0.4">
      <c r="A59" s="15"/>
      <c r="B59" s="47"/>
      <c r="C59" s="1" t="s">
        <v>14</v>
      </c>
      <c r="D59" s="3">
        <f>VLOOKUP(C59,Indicatoren!B169:E175,2,FALSE)</f>
        <v>0</v>
      </c>
      <c r="E59" s="3">
        <f>VLOOKUP(C59,Indicatoren!B169:E175,3,FALSE)</f>
        <v>0</v>
      </c>
      <c r="F59" s="3">
        <f>VLOOKUP(C59,Indicatoren!B169:E175,4,FALSE)</f>
        <v>0</v>
      </c>
      <c r="G59" s="14"/>
      <c r="H59" s="14"/>
      <c r="M59" s="21"/>
      <c r="N59" s="22"/>
    </row>
    <row r="60" spans="1:14" ht="14.25" x14ac:dyDescent="0.4">
      <c r="A60" s="15"/>
      <c r="B60" s="48"/>
      <c r="C60" s="1" t="s">
        <v>14</v>
      </c>
      <c r="D60" s="3">
        <f>VLOOKUP(C60,Indicatoren!B169:E175,2,FALSE)</f>
        <v>0</v>
      </c>
      <c r="E60" s="3">
        <f>VLOOKUP(C60,Indicatoren!B169:E175,3,FALSE)</f>
        <v>0</v>
      </c>
      <c r="F60" s="3">
        <f>VLOOKUP(C60,Indicatoren!B169:E175,4,FALSE)</f>
        <v>0</v>
      </c>
      <c r="G60" s="14"/>
      <c r="H60" s="14"/>
      <c r="M60" s="21"/>
      <c r="N60" s="22"/>
    </row>
    <row r="61" spans="1:14" ht="14.25" hidden="1" x14ac:dyDescent="0.4">
      <c r="A61" s="15"/>
      <c r="B61" s="43"/>
      <c r="C61" s="45" t="s">
        <v>14</v>
      </c>
      <c r="D61">
        <f>MAX(D58:D60)</f>
        <v>0</v>
      </c>
      <c r="E61">
        <f>MAX(E58:E60)</f>
        <v>0</v>
      </c>
      <c r="F61">
        <f>MAX(F58:F60)</f>
        <v>0</v>
      </c>
      <c r="G61" s="14"/>
      <c r="H61" s="14"/>
      <c r="M61" s="21"/>
      <c r="N61" s="22"/>
    </row>
    <row r="62" spans="1:14" ht="13.15" x14ac:dyDescent="0.4">
      <c r="A62" s="14"/>
      <c r="B62" s="29"/>
      <c r="C62" s="30" t="s">
        <v>25</v>
      </c>
      <c r="D62" s="5">
        <f>SUM(D48:D52,D57,D61)</f>
        <v>0</v>
      </c>
      <c r="E62" s="5">
        <f>SUM(E48:E52,E57,E61)</f>
        <v>0</v>
      </c>
      <c r="F62" s="5">
        <f>SUM(F48:F52,F57,F61)</f>
        <v>0</v>
      </c>
      <c r="G62" s="14"/>
      <c r="H62" s="14"/>
    </row>
    <row r="63" spans="1:14" ht="17.45" customHeight="1" x14ac:dyDescent="0.4">
      <c r="A63" s="23"/>
      <c r="B63" s="31"/>
      <c r="C63" s="30" t="s">
        <v>41</v>
      </c>
      <c r="D63" s="5">
        <f>D33+D43+D62</f>
        <v>0</v>
      </c>
      <c r="E63" s="5">
        <f>E33+E43+E62</f>
        <v>0</v>
      </c>
      <c r="F63" s="5">
        <f>F33+F43+F62</f>
        <v>0</v>
      </c>
      <c r="G63" s="23"/>
      <c r="H63" s="14"/>
      <c r="M63" s="63"/>
    </row>
    <row r="64" spans="1:14" ht="7.5" hidden="1" customHeight="1" x14ac:dyDescent="0.4">
      <c r="A64" s="23"/>
      <c r="B64" s="31"/>
      <c r="C64" s="30"/>
      <c r="D64" s="68" t="str">
        <f>IF(D63&gt;4.7,"C",(IF(D63&lt;2.4,"A","B")))</f>
        <v>A</v>
      </c>
      <c r="E64" s="69" t="str">
        <f>IF(E63&gt;5,"C",(IF(E63&lt;1,"A","B")))</f>
        <v>A</v>
      </c>
      <c r="F64" s="69" t="str">
        <f>IF(F63&gt;1.6,"C",(IF(F63&lt;1,"A", "B")))</f>
        <v>A</v>
      </c>
      <c r="G64" s="23"/>
      <c r="H64" s="14"/>
      <c r="M64" s="63"/>
    </row>
    <row r="65" spans="1:13" ht="29.25" customHeight="1" x14ac:dyDescent="0.5">
      <c r="A65" s="14"/>
      <c r="B65" s="121" t="str">
        <f>VLOOKUP(C50,Indicatoren!B147:F150,5,FALSE)</f>
        <v xml:space="preserve">  </v>
      </c>
      <c r="C65" s="62" t="s">
        <v>42</v>
      </c>
      <c r="D65" s="79" t="str">
        <f>IF(D63&gt;4.7,"Betrokkenheid in het gehele proces",(IF(D63&lt;2.4,"Standaard advisering","Monodisciplinair maatwerk advies")))</f>
        <v>Standaard advisering</v>
      </c>
      <c r="E65" s="77" t="str">
        <f>IF(E63&gt;5,"Betrokkenheid in het gehele proces",(IF(E63&lt;2,"Standaard advisering op basis van folders","Monodisciplinair maatwerk advies")))</f>
        <v>Standaard advisering op basis van folders</v>
      </c>
      <c r="F65" s="77" t="str">
        <f>IF(F63&gt;1.6,"Betrokkenheid in het gehele proces", (IF(F63&lt;1,"Standaard advisering op basis van folders", "Monodisciplinair maatwerk advies")))</f>
        <v>Standaard advisering op basis van folders</v>
      </c>
      <c r="G65" s="75"/>
      <c r="H65" s="76"/>
      <c r="I65" s="73"/>
      <c r="J65" s="74"/>
      <c r="M65" s="63"/>
    </row>
    <row r="66" spans="1:13" ht="15.75" customHeight="1" x14ac:dyDescent="0.4">
      <c r="A66" s="14"/>
      <c r="B66" s="121"/>
      <c r="C66" s="60"/>
      <c r="D66" s="61"/>
      <c r="E66" s="61"/>
      <c r="F66" s="61"/>
      <c r="G66" s="14"/>
      <c r="H66" s="14"/>
      <c r="M66" s="63"/>
    </row>
    <row r="67" spans="1:13" ht="28.5" customHeight="1" x14ac:dyDescent="0.6">
      <c r="A67" s="14"/>
      <c r="B67" s="121"/>
      <c r="C67" s="44" t="s">
        <v>43</v>
      </c>
      <c r="D67" s="116" t="str">
        <f>VLOOKUP(I67,Indicatoren!B180:C206,2,FALSE)</f>
        <v>A</v>
      </c>
      <c r="E67" s="116"/>
      <c r="F67" s="116"/>
      <c r="G67" s="14"/>
      <c r="H67" s="14"/>
      <c r="I67" t="str">
        <f>D64&amp;E64&amp;F64</f>
        <v>AAA</v>
      </c>
      <c r="M67" s="63"/>
    </row>
    <row r="68" spans="1:13" ht="33.75" customHeight="1" x14ac:dyDescent="0.35">
      <c r="A68" s="14"/>
      <c r="B68" s="80" t="str">
        <f>VLOOKUP(C25,Indicatoren!B65:F67,5,FALSE)</f>
        <v xml:space="preserve">    </v>
      </c>
      <c r="C68" s="14"/>
      <c r="D68" s="119" t="str">
        <f>IF(D67="C","Het betreft een risicovol evenement. Start een multidisciplinair traject op."," ")</f>
        <v xml:space="preserve"> </v>
      </c>
      <c r="E68" s="119"/>
      <c r="F68" s="119"/>
      <c r="G68" s="24"/>
      <c r="H68" s="14"/>
      <c r="M68" s="63"/>
    </row>
    <row r="69" spans="1:13" ht="34.5" customHeight="1" x14ac:dyDescent="0.6">
      <c r="A69" s="14"/>
      <c r="B69" s="80" t="str">
        <f>VLOOKUP(C41,Indicatoren!B119:F125,5,FALSE)</f>
        <v xml:space="preserve">                  </v>
      </c>
      <c r="C69" s="42"/>
      <c r="D69" s="120"/>
      <c r="E69" s="120"/>
      <c r="F69" s="120"/>
      <c r="G69" s="24"/>
      <c r="H69" s="14"/>
      <c r="M69" s="63"/>
    </row>
    <row r="70" spans="1:13" ht="24.75" customHeight="1" x14ac:dyDescent="0.55000000000000004">
      <c r="A70" s="14"/>
      <c r="B70" s="81"/>
      <c r="C70" s="25"/>
      <c r="D70" s="25"/>
      <c r="E70" s="25"/>
      <c r="F70" s="25"/>
      <c r="G70" s="25"/>
      <c r="H70" s="14"/>
      <c r="M70" s="63"/>
    </row>
    <row r="71" spans="1:13" ht="30" customHeight="1" x14ac:dyDescent="0.55000000000000004">
      <c r="A71" s="14"/>
      <c r="B71" s="82" t="str">
        <f>IF(AND(C8="Brabant-Zuidoost",F64="A"),"* Let op! Indien er een tent van meer dan 250m2 of meer dan 500 personen aanwezig zijn in deze tent kunt u een adives aanvragen bij de Brandweer"," ")</f>
        <v xml:space="preserve"> </v>
      </c>
      <c r="C71" s="25"/>
      <c r="D71" s="25"/>
      <c r="E71" s="25"/>
      <c r="F71" s="25"/>
      <c r="G71" s="25"/>
      <c r="H71" s="14"/>
      <c r="M71" s="63"/>
    </row>
    <row r="72" spans="1:13" ht="53.25" customHeight="1" x14ac:dyDescent="0.35">
      <c r="A72" s="14"/>
      <c r="B72" s="20"/>
      <c r="C72" s="117"/>
      <c r="D72" s="118"/>
      <c r="E72" s="118"/>
      <c r="F72" s="118"/>
      <c r="G72" s="118"/>
      <c r="H72" s="14"/>
      <c r="M72" s="63"/>
    </row>
    <row r="73" spans="1:13" x14ac:dyDescent="0.35">
      <c r="A73" s="14"/>
      <c r="B73" s="14"/>
      <c r="C73" s="14"/>
      <c r="D73" s="14"/>
      <c r="E73" s="14"/>
      <c r="F73" s="14"/>
      <c r="G73" s="14"/>
      <c r="H73" s="14"/>
      <c r="M73" s="63"/>
    </row>
    <row r="74" spans="1:13" x14ac:dyDescent="0.35">
      <c r="A74" s="14"/>
      <c r="B74" s="20"/>
      <c r="C74" s="14"/>
      <c r="D74" s="14"/>
      <c r="E74" s="14"/>
      <c r="F74" s="14"/>
      <c r="G74" s="14"/>
      <c r="H74" s="14"/>
      <c r="M74" s="63"/>
    </row>
    <row r="75" spans="1:13" s="26" customFormat="1" ht="13.15" x14ac:dyDescent="0.35">
      <c r="D75" s="27"/>
      <c r="E75" s="27"/>
      <c r="F75" s="27"/>
      <c r="G75" s="27"/>
      <c r="H75" s="27"/>
      <c r="M75" s="64"/>
    </row>
    <row r="76" spans="1:13" ht="13.15" x14ac:dyDescent="0.35">
      <c r="D76" s="28"/>
      <c r="E76" s="28"/>
      <c r="F76" s="28"/>
      <c r="G76" s="28"/>
      <c r="H76" s="28"/>
    </row>
    <row r="77" spans="1:13" ht="59.25" customHeight="1" x14ac:dyDescent="0.35"/>
    <row r="78" spans="1:13" x14ac:dyDescent="0.35">
      <c r="B78" s="12"/>
      <c r="C78" s="26"/>
    </row>
    <row r="79" spans="1:13" x14ac:dyDescent="0.35">
      <c r="B79" s="12"/>
      <c r="C79" s="26"/>
    </row>
  </sheetData>
  <sheetProtection sheet="1" sort="0" autoFilter="0"/>
  <dataConsolidate/>
  <customSheetViews>
    <customSheetView guid="{822354EC-84EE-4FC8-BC34-BE1E9EA06064}" showGridLines="0" fitToPage="1" hiddenRows="1" hiddenColumns="1">
      <selection activeCell="A2" sqref="A2:G2"/>
      <pageMargins left="0" right="0" top="0" bottom="0" header="0" footer="0"/>
      <pageSetup paperSize="9" scale="46" fitToHeight="0" orientation="portrait" verticalDpi="0" r:id="rId1"/>
    </customSheetView>
  </customSheetViews>
  <mergeCells count="5">
    <mergeCell ref="A2:G2"/>
    <mergeCell ref="D67:F67"/>
    <mergeCell ref="C72:G72"/>
    <mergeCell ref="D68:F69"/>
    <mergeCell ref="B65:B67"/>
  </mergeCells>
  <conditionalFormatting sqref="D65">
    <cfRule type="containsText" dxfId="11" priority="1" operator="containsText" text="Standaard advisering">
      <formula>NOT(ISERROR(SEARCH("Standaard advisering",D65)))</formula>
    </cfRule>
  </conditionalFormatting>
  <conditionalFormatting sqref="D67">
    <cfRule type="cellIs" dxfId="10" priority="20" operator="equal">
      <formula>"C"</formula>
    </cfRule>
    <cfRule type="cellIs" dxfId="9" priority="21" operator="equal">
      <formula>"B"</formula>
    </cfRule>
    <cfRule type="cellIs" dxfId="8" priority="22" operator="equal">
      <formula>"A"</formula>
    </cfRule>
  </conditionalFormatting>
  <conditionalFormatting sqref="D64:F64">
    <cfRule type="cellIs" dxfId="7" priority="5" operator="equal">
      <formula>"C"</formula>
    </cfRule>
    <cfRule type="cellIs" dxfId="6" priority="25" operator="equal">
      <formula>"A"</formula>
    </cfRule>
    <cfRule type="cellIs" dxfId="5" priority="26" operator="equal">
      <formula>"B"</formula>
    </cfRule>
  </conditionalFormatting>
  <conditionalFormatting sqref="D65:F65">
    <cfRule type="containsText" dxfId="4" priority="2" operator="containsText" text="Betrokkenheid in het gehele proces">
      <formula>NOT(ISERROR(SEARCH("Betrokkenheid in het gehele proces",D65)))</formula>
    </cfRule>
    <cfRule type="containsText" dxfId="3" priority="3" operator="containsText" text="Monodisciplinair maatwerk advies">
      <formula>NOT(ISERROR(SEARCH("Monodisciplinair maatwerk advies",D65)))</formula>
    </cfRule>
    <cfRule type="cellIs" dxfId="2" priority="4" operator="equal">
      <formula>"Standaard advisering op basis van folders"</formula>
    </cfRule>
    <cfRule type="cellIs" dxfId="1" priority="6" operator="equal">
      <formula>"Maatwerk advies"</formula>
    </cfRule>
    <cfRule type="cellIs" dxfId="0" priority="7" operator="equal">
      <formula>"Standaardvoorwaarden"</formula>
    </cfRule>
  </conditionalFormatting>
  <dataValidations count="24">
    <dataValidation type="list" allowBlank="1" showInputMessage="1" showErrorMessage="1" sqref="C35" xr:uid="{00000000-0002-0000-0100-000000000000}">
      <formula1>aantal</formula1>
    </dataValidation>
    <dataValidation type="list" allowBlank="1" showInputMessage="1" showErrorMessage="1" sqref="C36:C38" xr:uid="{00000000-0002-0000-0100-000001000000}">
      <formula1>leeftijd</formula1>
    </dataValidation>
    <dataValidation type="list" allowBlank="1" showInputMessage="1" showErrorMessage="1" promptTitle="=soort" sqref="C13:C16" xr:uid="{00000000-0002-0000-0100-000002000000}">
      <formula1>soort</formula1>
    </dataValidation>
    <dataValidation type="list" allowBlank="1" showInputMessage="1" showErrorMessage="1" sqref="C18:C21" xr:uid="{00000000-0002-0000-0100-000003000000}">
      <formula1>muziek</formula1>
    </dataValidation>
    <dataValidation type="list" allowBlank="1" showInputMessage="1" showErrorMessage="1" promptTitle="=moment" sqref="C17" xr:uid="{00000000-0002-0000-0100-000004000000}">
      <formula1>moment</formula1>
    </dataValidation>
    <dataValidation type="list" allowBlank="1" showInputMessage="1" showErrorMessage="1" sqref="C30" xr:uid="{00000000-0002-0000-0100-000005000000}">
      <formula1>voedsel</formula1>
    </dataValidation>
    <dataValidation type="list" allowBlank="1" showInputMessage="1" showErrorMessage="1" sqref="C25" xr:uid="{00000000-0002-0000-0100-000006000000}">
      <formula1>vuurwerk</formula1>
    </dataValidation>
    <dataValidation type="list" allowBlank="1" showInputMessage="1" showErrorMessage="1" sqref="C23" xr:uid="{00000000-0002-0000-0100-000007000000}">
      <formula1>bouwwerk</formula1>
    </dataValidation>
    <dataValidation type="list" allowBlank="1" showInputMessage="1" showErrorMessage="1" sqref="C22" xr:uid="{00000000-0002-0000-0100-000008000000}">
      <formula1>overnachten</formula1>
    </dataValidation>
    <dataValidation type="list" allowBlank="1" showInputMessage="1" showErrorMessage="1" sqref="C39" xr:uid="{00000000-0002-0000-0100-000009000000}">
      <formula1>doelgroep</formula1>
    </dataValidation>
    <dataValidation type="list" allowBlank="1" showInputMessage="1" showErrorMessage="1" sqref="C40" xr:uid="{00000000-0002-0000-0100-00000A000000}">
      <formula1>kwetsbaar</formula1>
    </dataValidation>
    <dataValidation type="list" allowBlank="1" showInputMessage="1" showErrorMessage="1" sqref="C41" xr:uid="{00000000-0002-0000-0100-00000B000000}">
      <formula1>drank</formula1>
    </dataValidation>
    <dataValidation type="list" allowBlank="1" showInputMessage="1" showErrorMessage="1" sqref="C51" xr:uid="{00000000-0002-0000-0100-00000C000000}">
      <formula1>dynamiekevenement</formula1>
    </dataValidation>
    <dataValidation type="list" allowBlank="1" showInputMessage="1" showErrorMessage="1" sqref="C45:C48" xr:uid="{00000000-0002-0000-0100-00000D000000}">
      <formula1>terrein</formula1>
    </dataValidation>
    <dataValidation type="list" allowBlank="1" showInputMessage="1" showErrorMessage="1" sqref="C50" xr:uid="{00000000-0002-0000-0100-00000E000000}">
      <formula1>objecten</formula1>
    </dataValidation>
    <dataValidation type="list" allowBlank="1" showInputMessage="1" showErrorMessage="1" sqref="C52" xr:uid="{00000000-0002-0000-0100-00000F000000}">
      <formula1>toegankelijkheid</formula1>
    </dataValidation>
    <dataValidation type="list" allowBlank="1" showInputMessage="1" showErrorMessage="1" sqref="C53:C57" xr:uid="{00000000-0002-0000-0100-000010000000}">
      <formula1>omgeving</formula1>
    </dataValidation>
    <dataValidation type="list" allowBlank="1" showInputMessage="1" showErrorMessage="1" sqref="C32" xr:uid="{00000000-0002-0000-0100-000011000000}">
      <formula1>reputatie</formula1>
    </dataValidation>
    <dataValidation type="list" allowBlank="1" showInputMessage="1" showErrorMessage="1" sqref="C58:C61" xr:uid="{00000000-0002-0000-0100-000012000000}">
      <formula1>risicobronnen</formula1>
    </dataValidation>
    <dataValidation type="list" allowBlank="1" showInputMessage="1" showErrorMessage="1" sqref="C24" xr:uid="{00000000-0002-0000-0100-000013000000}">
      <formula1>vuur</formula1>
    </dataValidation>
    <dataValidation type="list" allowBlank="1" showInputMessage="1" showErrorMessage="1" sqref="C49" xr:uid="{00000000-0002-0000-0100-000014000000}">
      <formula1>dier</formula1>
    </dataValidation>
    <dataValidation type="list" allowBlank="1" showInputMessage="1" showErrorMessage="1" sqref="C26:C29" xr:uid="{00000000-0002-0000-0100-000015000000}">
      <formula1>watervoorzieningen</formula1>
    </dataValidation>
    <dataValidation type="list" allowBlank="1" showInputMessage="1" showErrorMessage="1" sqref="C31" xr:uid="{00000000-0002-0000-0100-000016000000}">
      <formula1>piercen</formula1>
    </dataValidation>
    <dataValidation type="list" allowBlank="1" showInputMessage="1" showErrorMessage="1" sqref="C42" xr:uid="{00000000-0002-0000-0100-000017000000}">
      <formula1>aantrekkingskracht</formula1>
    </dataValidation>
  </dataValidations>
  <pageMargins left="0.7" right="0.7" top="0.75" bottom="0.75" header="0.3" footer="0.3"/>
  <pageSetup paperSize="9" scale="46" fitToHeight="0"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E6D5B5B9-0003-4581-BE19-AB9BCCD9E2E4}">
          <x14:formula1>
            <xm:f>Indicatoren!$B$211:$B$213</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pageSetUpPr fitToPage="1"/>
  </sheetPr>
  <dimension ref="A1:AM216"/>
  <sheetViews>
    <sheetView zoomScale="92" zoomScaleNormal="115" workbookViewId="0">
      <selection activeCell="B16" sqref="B16"/>
    </sheetView>
  </sheetViews>
  <sheetFormatPr defaultColWidth="9.1328125" defaultRowHeight="12.75" x14ac:dyDescent="0.35"/>
  <cols>
    <col min="1" max="1" width="9.1328125" style="71"/>
    <col min="2" max="2" width="99.3984375" style="22" bestFit="1" customWidth="1"/>
    <col min="3" max="5" width="17.1328125" style="111" customWidth="1"/>
    <col min="6" max="6" width="26.3984375" style="22" customWidth="1"/>
    <col min="7" max="7" width="3.86328125" style="22" customWidth="1"/>
    <col min="8" max="8" width="13.73046875" style="22" customWidth="1"/>
    <col min="9" max="9" width="17.1328125" style="22" customWidth="1"/>
    <col min="10" max="10" width="14.86328125" style="22" customWidth="1"/>
    <col min="11" max="11" width="13.3984375" style="22" customWidth="1"/>
    <col min="12" max="12" width="51" style="22" customWidth="1"/>
    <col min="13" max="13" width="9.1328125" style="22"/>
    <col min="14" max="14" width="48.59765625" style="22" bestFit="1" customWidth="1"/>
    <col min="15" max="18" width="9.1328125" style="90"/>
    <col min="19" max="19" width="23.59765625" style="90" bestFit="1" customWidth="1"/>
    <col min="20" max="23" width="9.1328125" style="90"/>
    <col min="24" max="24" width="9.1328125" style="22"/>
    <col min="25" max="27" width="9.1328125" style="71"/>
    <col min="28" max="28" width="26.3984375" style="71" bestFit="1" customWidth="1"/>
    <col min="29" max="32" width="9.1328125" style="71"/>
    <col min="33" max="33" width="39.59765625" style="71" bestFit="1" customWidth="1"/>
    <col min="34" max="34" width="27" style="71" bestFit="1" customWidth="1"/>
    <col min="35" max="77" width="9.1328125" style="71"/>
    <col min="78" max="78" width="15.1328125" style="71" customWidth="1"/>
    <col min="79" max="16384" width="9.1328125" style="71"/>
  </cols>
  <sheetData>
    <row r="1" spans="1:24" ht="13.15" x14ac:dyDescent="0.35">
      <c r="A1" s="43"/>
      <c r="B1" s="98" t="s">
        <v>13</v>
      </c>
      <c r="C1" s="106" t="s">
        <v>44</v>
      </c>
      <c r="D1" s="106" t="s">
        <v>9</v>
      </c>
      <c r="E1" s="106" t="s">
        <v>45</v>
      </c>
      <c r="F1" s="78"/>
      <c r="G1" s="71"/>
      <c r="H1" s="72"/>
      <c r="I1" s="72"/>
      <c r="J1" s="71"/>
      <c r="K1" s="71"/>
      <c r="L1" s="71"/>
      <c r="M1" s="71"/>
      <c r="N1" s="71"/>
      <c r="O1" s="71"/>
      <c r="P1" s="71"/>
      <c r="Q1" s="71"/>
      <c r="R1" s="83"/>
      <c r="S1" s="71"/>
      <c r="T1" s="71"/>
      <c r="U1" s="71"/>
      <c r="V1" s="71"/>
      <c r="W1" s="84"/>
      <c r="X1" s="71"/>
    </row>
    <row r="2" spans="1:24" x14ac:dyDescent="0.35">
      <c r="A2" s="43"/>
      <c r="B2" s="104" t="s">
        <v>222</v>
      </c>
      <c r="C2" s="106">
        <v>0.4</v>
      </c>
      <c r="D2" s="106">
        <v>2</v>
      </c>
      <c r="E2" s="106">
        <v>0.3</v>
      </c>
      <c r="F2" s="78"/>
      <c r="G2" s="71"/>
      <c r="H2" s="72"/>
      <c r="I2" s="72"/>
      <c r="J2" s="71"/>
      <c r="K2" s="71"/>
      <c r="L2" s="71"/>
      <c r="M2" s="71"/>
      <c r="N2" s="71"/>
      <c r="O2" s="71"/>
      <c r="P2" s="71"/>
      <c r="Q2" s="71"/>
      <c r="R2" s="83"/>
      <c r="S2" s="71"/>
      <c r="T2" s="71"/>
      <c r="U2" s="71"/>
      <c r="V2" s="71"/>
      <c r="W2" s="84"/>
      <c r="X2" s="71"/>
    </row>
    <row r="3" spans="1:24" x14ac:dyDescent="0.35">
      <c r="A3" s="43"/>
      <c r="B3" s="78" t="s">
        <v>46</v>
      </c>
      <c r="C3" s="106">
        <v>1</v>
      </c>
      <c r="D3" s="106">
        <v>0</v>
      </c>
      <c r="E3" s="106">
        <v>0</v>
      </c>
      <c r="F3" s="78"/>
      <c r="G3" s="71"/>
      <c r="H3" s="72"/>
      <c r="I3" s="72"/>
      <c r="J3" s="71"/>
      <c r="K3" s="71"/>
      <c r="L3" s="71"/>
      <c r="M3" s="71"/>
      <c r="N3" s="71"/>
      <c r="O3" s="71"/>
      <c r="P3" s="71"/>
      <c r="Q3" s="71"/>
      <c r="R3" s="83"/>
      <c r="S3" s="71"/>
      <c r="T3" s="71"/>
      <c r="U3" s="71"/>
      <c r="V3" s="71"/>
      <c r="W3" s="84"/>
      <c r="X3" s="71"/>
    </row>
    <row r="4" spans="1:24" x14ac:dyDescent="0.35">
      <c r="A4" s="43"/>
      <c r="B4" s="78" t="s">
        <v>47</v>
      </c>
      <c r="C4" s="106">
        <v>0</v>
      </c>
      <c r="D4" s="106">
        <v>2</v>
      </c>
      <c r="E4" s="106">
        <v>0</v>
      </c>
      <c r="F4" s="78"/>
      <c r="G4" s="71"/>
      <c r="H4" s="72"/>
      <c r="I4" s="72"/>
      <c r="J4" s="71"/>
      <c r="K4" s="71"/>
      <c r="L4" s="71"/>
      <c r="M4" s="71"/>
      <c r="N4" s="71"/>
      <c r="O4" s="71"/>
      <c r="P4" s="71"/>
      <c r="Q4" s="71"/>
      <c r="R4" s="83"/>
      <c r="S4" s="71"/>
      <c r="T4" s="71"/>
      <c r="U4" s="71"/>
      <c r="V4" s="71"/>
      <c r="W4" s="84"/>
      <c r="X4" s="71"/>
    </row>
    <row r="5" spans="1:24" x14ac:dyDescent="0.35">
      <c r="A5" s="43"/>
      <c r="B5" s="78" t="s">
        <v>48</v>
      </c>
      <c r="C5" s="106">
        <v>0.6</v>
      </c>
      <c r="D5" s="106">
        <v>0</v>
      </c>
      <c r="E5" s="106">
        <v>0</v>
      </c>
      <c r="F5" s="78"/>
      <c r="G5" s="71"/>
      <c r="H5" s="72"/>
      <c r="I5" s="72"/>
      <c r="J5" s="71"/>
      <c r="K5" s="71"/>
      <c r="L5" s="71"/>
      <c r="M5" s="71"/>
      <c r="N5" s="71"/>
      <c r="O5" s="71"/>
      <c r="P5" s="71"/>
      <c r="Q5" s="71"/>
      <c r="R5" s="83"/>
      <c r="S5" s="71"/>
      <c r="T5" s="71"/>
      <c r="U5" s="71"/>
      <c r="V5" s="71"/>
      <c r="W5" s="84"/>
      <c r="X5" s="71"/>
    </row>
    <row r="6" spans="1:24" x14ac:dyDescent="0.35">
      <c r="A6" s="43"/>
      <c r="B6" s="78" t="s">
        <v>226</v>
      </c>
      <c r="C6" s="106">
        <v>0.6</v>
      </c>
      <c r="D6" s="106">
        <v>2</v>
      </c>
      <c r="E6" s="106">
        <v>0</v>
      </c>
      <c r="F6" s="78"/>
      <c r="G6" s="71"/>
      <c r="H6" s="72"/>
      <c r="I6" s="72"/>
      <c r="J6" s="71"/>
      <c r="K6" s="71"/>
      <c r="L6" s="71"/>
      <c r="M6" s="71"/>
      <c r="N6" s="71"/>
      <c r="O6" s="71"/>
      <c r="P6" s="71"/>
      <c r="Q6" s="71"/>
      <c r="R6" s="83"/>
      <c r="S6" s="71"/>
      <c r="T6" s="71"/>
      <c r="U6" s="71"/>
      <c r="V6" s="71"/>
      <c r="W6" s="84"/>
      <c r="X6" s="71"/>
    </row>
    <row r="7" spans="1:24" x14ac:dyDescent="0.35">
      <c r="A7" s="43"/>
      <c r="B7" s="78" t="s">
        <v>49</v>
      </c>
      <c r="C7" s="106">
        <v>0</v>
      </c>
      <c r="D7" s="106">
        <v>0</v>
      </c>
      <c r="E7" s="106">
        <v>0.2</v>
      </c>
      <c r="F7" s="78"/>
      <c r="G7" s="71"/>
      <c r="H7" s="72"/>
      <c r="I7" s="72"/>
      <c r="J7" s="71"/>
      <c r="K7" s="71"/>
      <c r="L7" s="71"/>
      <c r="M7" s="71"/>
      <c r="N7" s="71"/>
      <c r="O7" s="71"/>
      <c r="P7" s="71"/>
      <c r="Q7" s="71"/>
      <c r="R7" s="83"/>
      <c r="S7" s="71"/>
      <c r="T7" s="71"/>
      <c r="U7" s="71"/>
      <c r="V7" s="71"/>
      <c r="W7" s="84"/>
      <c r="X7" s="71"/>
    </row>
    <row r="8" spans="1:24" x14ac:dyDescent="0.35">
      <c r="A8" s="43"/>
      <c r="B8" s="78" t="s">
        <v>50</v>
      </c>
      <c r="C8" s="106">
        <v>0.4</v>
      </c>
      <c r="D8" s="106">
        <v>2</v>
      </c>
      <c r="E8" s="106">
        <v>0</v>
      </c>
      <c r="F8" s="78"/>
      <c r="G8" s="71"/>
      <c r="H8" s="72"/>
      <c r="I8" s="72"/>
      <c r="J8" s="71"/>
      <c r="K8" s="71"/>
      <c r="L8" s="71"/>
      <c r="M8" s="71"/>
      <c r="N8" s="71"/>
      <c r="O8" s="71"/>
      <c r="P8" s="71"/>
      <c r="Q8" s="71"/>
      <c r="R8" s="83"/>
      <c r="S8" s="71"/>
      <c r="T8" s="71"/>
      <c r="U8" s="71"/>
      <c r="V8" s="71"/>
      <c r="W8" s="84"/>
      <c r="X8" s="71"/>
    </row>
    <row r="9" spans="1:24" x14ac:dyDescent="0.35">
      <c r="A9" s="43"/>
      <c r="B9" s="78" t="s">
        <v>51</v>
      </c>
      <c r="C9" s="106">
        <v>0.2</v>
      </c>
      <c r="D9" s="106">
        <v>0</v>
      </c>
      <c r="E9" s="106">
        <v>0</v>
      </c>
      <c r="F9" s="78"/>
      <c r="G9" s="71"/>
      <c r="H9" s="72"/>
      <c r="I9" s="72"/>
      <c r="J9" s="71"/>
      <c r="K9" s="71"/>
      <c r="L9" s="71"/>
      <c r="M9" s="71"/>
      <c r="N9" s="71"/>
      <c r="O9" s="71"/>
      <c r="P9" s="71"/>
      <c r="Q9" s="71"/>
      <c r="R9" s="83"/>
      <c r="S9" s="71"/>
      <c r="T9" s="71"/>
      <c r="U9" s="71"/>
      <c r="V9" s="71"/>
      <c r="W9" s="84"/>
      <c r="X9" s="71"/>
    </row>
    <row r="10" spans="1:24" x14ac:dyDescent="0.35">
      <c r="A10" s="43"/>
      <c r="B10" s="78" t="s">
        <v>52</v>
      </c>
      <c r="C10" s="106">
        <v>0.2</v>
      </c>
      <c r="D10" s="106">
        <v>0</v>
      </c>
      <c r="E10" s="106">
        <v>0</v>
      </c>
      <c r="F10" s="78"/>
      <c r="G10" s="71"/>
      <c r="H10" s="72"/>
      <c r="I10" s="72"/>
      <c r="J10" s="71"/>
      <c r="K10" s="71"/>
      <c r="L10" s="71"/>
      <c r="M10" s="71"/>
      <c r="N10" s="71"/>
      <c r="O10" s="71"/>
      <c r="P10" s="71"/>
      <c r="Q10" s="71"/>
      <c r="R10" s="83"/>
      <c r="S10" s="71"/>
      <c r="T10" s="71"/>
      <c r="U10" s="71"/>
      <c r="V10" s="71"/>
      <c r="W10" s="84"/>
      <c r="X10" s="71"/>
    </row>
    <row r="11" spans="1:24" x14ac:dyDescent="0.35">
      <c r="A11" s="43"/>
      <c r="B11" s="78" t="s">
        <v>53</v>
      </c>
      <c r="C11" s="106">
        <v>0</v>
      </c>
      <c r="D11" s="106">
        <v>0</v>
      </c>
      <c r="E11" s="106">
        <v>0.1</v>
      </c>
      <c r="F11" s="78"/>
      <c r="G11" s="71"/>
      <c r="H11" s="72"/>
      <c r="I11" s="72"/>
      <c r="J11" s="71"/>
      <c r="K11" s="71"/>
      <c r="L11" s="71"/>
      <c r="M11" s="71"/>
      <c r="N11" s="71"/>
      <c r="O11" s="71"/>
      <c r="P11" s="71"/>
      <c r="Q11" s="71"/>
      <c r="R11" s="83"/>
      <c r="S11" s="71"/>
      <c r="T11" s="71"/>
      <c r="U11" s="71"/>
      <c r="V11" s="71"/>
      <c r="W11" s="84"/>
      <c r="X11" s="71"/>
    </row>
    <row r="12" spans="1:24" x14ac:dyDescent="0.35">
      <c r="A12" s="43"/>
      <c r="B12" s="78" t="s">
        <v>54</v>
      </c>
      <c r="C12" s="106">
        <v>1</v>
      </c>
      <c r="D12" s="106">
        <v>1</v>
      </c>
      <c r="E12" s="106">
        <v>0</v>
      </c>
      <c r="F12" s="78"/>
      <c r="G12" s="71"/>
      <c r="H12" s="72"/>
      <c r="I12" s="72"/>
      <c r="J12" s="71"/>
      <c r="K12" s="71"/>
      <c r="L12" s="71"/>
      <c r="M12" s="71"/>
      <c r="N12" s="71"/>
      <c r="O12" s="71"/>
      <c r="P12" s="71"/>
      <c r="Q12" s="71"/>
      <c r="R12" s="83"/>
      <c r="S12" s="71"/>
      <c r="T12" s="71"/>
      <c r="U12" s="71"/>
      <c r="V12" s="71"/>
      <c r="W12" s="84"/>
      <c r="X12" s="71"/>
    </row>
    <row r="13" spans="1:24" x14ac:dyDescent="0.35">
      <c r="A13" s="43"/>
      <c r="B13" s="78" t="s">
        <v>55</v>
      </c>
      <c r="C13" s="106">
        <v>0</v>
      </c>
      <c r="D13" s="106">
        <v>0</v>
      </c>
      <c r="E13" s="106">
        <v>0.1</v>
      </c>
      <c r="F13" s="78"/>
      <c r="G13" s="71"/>
      <c r="H13" s="72"/>
      <c r="I13" s="72"/>
      <c r="J13" s="71"/>
      <c r="K13" s="71"/>
      <c r="L13" s="71"/>
      <c r="M13" s="71"/>
      <c r="N13" s="71"/>
      <c r="O13" s="71"/>
      <c r="P13" s="71"/>
      <c r="Q13" s="71"/>
      <c r="R13" s="83"/>
      <c r="S13" s="71"/>
      <c r="T13" s="71"/>
      <c r="U13" s="71"/>
      <c r="V13" s="71"/>
      <c r="W13" s="84"/>
      <c r="X13" s="71"/>
    </row>
    <row r="14" spans="1:24" x14ac:dyDescent="0.35">
      <c r="A14" s="43"/>
      <c r="B14" s="78" t="s">
        <v>56</v>
      </c>
      <c r="C14" s="106">
        <v>0</v>
      </c>
      <c r="D14" s="106">
        <v>0</v>
      </c>
      <c r="E14" s="106">
        <v>0</v>
      </c>
      <c r="F14" s="78"/>
      <c r="G14" s="71"/>
      <c r="H14" s="72"/>
      <c r="I14" s="72"/>
      <c r="J14" s="71"/>
      <c r="K14" s="71"/>
      <c r="L14" s="71"/>
      <c r="M14" s="71"/>
      <c r="N14" s="71"/>
      <c r="O14" s="71"/>
      <c r="P14" s="71"/>
      <c r="Q14" s="71"/>
      <c r="R14" s="83"/>
      <c r="S14" s="71"/>
      <c r="T14" s="71"/>
      <c r="U14" s="71"/>
      <c r="V14" s="71"/>
      <c r="W14" s="84"/>
      <c r="X14" s="71"/>
    </row>
    <row r="15" spans="1:24" x14ac:dyDescent="0.35">
      <c r="A15" s="43"/>
      <c r="B15" s="78" t="s">
        <v>57</v>
      </c>
      <c r="C15" s="106">
        <v>0</v>
      </c>
      <c r="D15" s="106">
        <v>1</v>
      </c>
      <c r="E15" s="106">
        <v>0</v>
      </c>
      <c r="F15" s="78"/>
      <c r="G15" s="71"/>
      <c r="H15" s="72"/>
      <c r="I15" s="72"/>
      <c r="J15" s="71"/>
      <c r="K15" s="71"/>
      <c r="L15" s="71"/>
      <c r="M15" s="71"/>
      <c r="N15" s="71"/>
      <c r="O15" s="71"/>
      <c r="P15" s="71"/>
      <c r="Q15" s="71"/>
      <c r="R15" s="83"/>
      <c r="S15" s="71"/>
      <c r="T15" s="71"/>
      <c r="U15" s="71"/>
      <c r="V15" s="71"/>
      <c r="W15" s="84"/>
      <c r="X15" s="71"/>
    </row>
    <row r="16" spans="1:24" x14ac:dyDescent="0.35">
      <c r="A16" s="43"/>
      <c r="B16" s="78" t="s">
        <v>58</v>
      </c>
      <c r="C16" s="106">
        <v>0.2</v>
      </c>
      <c r="D16" s="106">
        <v>0</v>
      </c>
      <c r="E16" s="106">
        <v>0.1</v>
      </c>
      <c r="F16" s="78"/>
      <c r="G16" s="71"/>
      <c r="H16" s="72"/>
      <c r="I16" s="72"/>
      <c r="J16" s="71"/>
      <c r="K16" s="71"/>
      <c r="L16" s="71"/>
      <c r="M16" s="71"/>
      <c r="N16" s="71"/>
      <c r="O16" s="71"/>
      <c r="P16" s="71"/>
      <c r="Q16" s="71"/>
      <c r="R16" s="83"/>
      <c r="S16" s="71"/>
      <c r="T16" s="71"/>
      <c r="U16" s="71"/>
      <c r="V16" s="71"/>
      <c r="W16" s="84"/>
      <c r="X16" s="71"/>
    </row>
    <row r="17" spans="1:39" x14ac:dyDescent="0.35">
      <c r="A17" s="43"/>
      <c r="B17" s="78" t="s">
        <v>59</v>
      </c>
      <c r="C17" s="106">
        <v>0</v>
      </c>
      <c r="D17" s="106">
        <v>2</v>
      </c>
      <c r="E17" s="106">
        <v>0</v>
      </c>
      <c r="F17" s="78"/>
      <c r="G17" s="71"/>
      <c r="H17" s="72"/>
      <c r="I17" s="72"/>
      <c r="J17" s="71"/>
      <c r="K17" s="71"/>
      <c r="L17" s="71"/>
      <c r="M17" s="71"/>
      <c r="N17" s="71"/>
      <c r="O17" s="71"/>
      <c r="P17" s="71"/>
      <c r="Q17" s="71"/>
      <c r="R17" s="83"/>
      <c r="S17" s="71"/>
      <c r="T17" s="71"/>
      <c r="U17" s="71"/>
      <c r="V17" s="71"/>
      <c r="W17" s="84"/>
      <c r="X17" s="71"/>
    </row>
    <row r="18" spans="1:39" x14ac:dyDescent="0.35">
      <c r="A18" s="43"/>
      <c r="B18" s="78" t="s">
        <v>60</v>
      </c>
      <c r="C18" s="106">
        <v>0</v>
      </c>
      <c r="D18" s="106">
        <v>0</v>
      </c>
      <c r="E18" s="106">
        <v>0.1</v>
      </c>
      <c r="F18" s="78"/>
      <c r="G18" s="71"/>
      <c r="H18" s="72"/>
      <c r="I18" s="72"/>
      <c r="J18" s="71"/>
      <c r="K18" s="71"/>
      <c r="L18" s="71"/>
      <c r="M18" s="71"/>
      <c r="N18" s="71"/>
      <c r="O18" s="71"/>
      <c r="P18" s="71"/>
      <c r="Q18" s="71"/>
      <c r="R18" s="83"/>
      <c r="S18" s="71"/>
      <c r="T18" s="71"/>
      <c r="U18" s="71"/>
      <c r="V18" s="71"/>
      <c r="W18" s="84"/>
      <c r="X18" s="71"/>
    </row>
    <row r="19" spans="1:39" x14ac:dyDescent="0.35">
      <c r="A19" s="43"/>
      <c r="B19" s="78" t="s">
        <v>61</v>
      </c>
      <c r="C19" s="106">
        <v>0</v>
      </c>
      <c r="D19" s="106">
        <v>1</v>
      </c>
      <c r="E19" s="106">
        <v>0</v>
      </c>
      <c r="F19" s="78"/>
      <c r="G19" s="71"/>
      <c r="H19" s="72"/>
      <c r="I19" s="72"/>
      <c r="J19" s="71"/>
      <c r="K19" s="71"/>
      <c r="L19" s="71"/>
      <c r="M19" s="71"/>
      <c r="N19" s="71"/>
      <c r="O19" s="71"/>
      <c r="P19" s="71"/>
      <c r="Q19" s="71"/>
      <c r="R19" s="83"/>
      <c r="S19" s="71"/>
      <c r="T19" s="71"/>
      <c r="U19" s="71"/>
      <c r="V19" s="71"/>
      <c r="W19" s="84"/>
      <c r="X19" s="71"/>
    </row>
    <row r="20" spans="1:39" x14ac:dyDescent="0.35">
      <c r="A20" s="43"/>
      <c r="B20" s="78" t="s">
        <v>62</v>
      </c>
      <c r="C20" s="106">
        <v>0.2</v>
      </c>
      <c r="D20" s="106">
        <v>0</v>
      </c>
      <c r="E20" s="106">
        <v>0.1</v>
      </c>
      <c r="F20" s="78"/>
      <c r="G20" s="71"/>
      <c r="H20" s="72"/>
      <c r="I20" s="72"/>
      <c r="J20" s="71"/>
      <c r="K20" s="71"/>
      <c r="L20" s="71"/>
      <c r="M20" s="71"/>
      <c r="N20" s="71"/>
      <c r="O20" s="71"/>
      <c r="P20" s="71"/>
      <c r="Q20" s="71"/>
      <c r="R20" s="83"/>
      <c r="S20" s="71"/>
      <c r="T20" s="71"/>
      <c r="U20" s="71"/>
      <c r="V20" s="71"/>
      <c r="W20" s="84"/>
      <c r="X20" s="71"/>
    </row>
    <row r="21" spans="1:39" x14ac:dyDescent="0.35">
      <c r="A21" s="43"/>
      <c r="B21" s="78" t="s">
        <v>63</v>
      </c>
      <c r="C21" s="106">
        <v>0.2</v>
      </c>
      <c r="D21" s="106">
        <v>0</v>
      </c>
      <c r="E21" s="106">
        <v>0</v>
      </c>
      <c r="F21" s="78"/>
      <c r="G21" s="71"/>
      <c r="H21" s="72"/>
      <c r="I21" s="72"/>
      <c r="J21" s="71"/>
      <c r="K21" s="71"/>
      <c r="L21" s="71"/>
      <c r="M21" s="71"/>
      <c r="N21" s="71"/>
      <c r="O21" s="71"/>
      <c r="P21" s="71"/>
      <c r="Q21" s="71"/>
      <c r="R21" s="83"/>
      <c r="S21" s="71"/>
      <c r="T21" s="71"/>
      <c r="U21" s="71"/>
      <c r="V21" s="71"/>
      <c r="W21" s="84"/>
      <c r="X21" s="71"/>
    </row>
    <row r="22" spans="1:39" x14ac:dyDescent="0.35">
      <c r="A22" s="43"/>
      <c r="B22" s="78" t="s">
        <v>64</v>
      </c>
      <c r="C22" s="106">
        <v>1</v>
      </c>
      <c r="D22" s="106">
        <v>0.5</v>
      </c>
      <c r="E22" s="106">
        <v>0.3</v>
      </c>
      <c r="F22" s="78"/>
      <c r="G22" s="71"/>
      <c r="H22" s="72"/>
      <c r="I22" s="72"/>
      <c r="J22" s="71"/>
      <c r="K22" s="71"/>
      <c r="L22" s="71"/>
      <c r="M22" s="71"/>
      <c r="N22" s="71"/>
      <c r="O22" s="71"/>
      <c r="P22" s="71"/>
      <c r="Q22" s="71"/>
      <c r="R22" s="83"/>
      <c r="S22" s="71"/>
      <c r="T22" s="71"/>
      <c r="U22" s="71"/>
      <c r="V22" s="71"/>
      <c r="W22" s="84"/>
      <c r="X22" s="71"/>
    </row>
    <row r="23" spans="1:39" x14ac:dyDescent="0.35">
      <c r="A23" s="43"/>
      <c r="B23" s="78" t="s">
        <v>65</v>
      </c>
      <c r="C23" s="106">
        <v>0</v>
      </c>
      <c r="D23" s="106">
        <v>0</v>
      </c>
      <c r="E23" s="106">
        <v>0</v>
      </c>
      <c r="F23" s="78"/>
      <c r="G23" s="71"/>
      <c r="H23" s="72"/>
      <c r="I23" s="72"/>
      <c r="J23" s="71"/>
      <c r="K23" s="71"/>
      <c r="L23" s="71"/>
      <c r="M23" s="71"/>
      <c r="N23" s="71"/>
      <c r="O23" s="71"/>
      <c r="P23" s="71"/>
      <c r="Q23" s="71"/>
      <c r="R23" s="83"/>
      <c r="S23" s="71"/>
      <c r="T23" s="71"/>
      <c r="U23" s="71"/>
      <c r="V23" s="71"/>
      <c r="W23" s="84"/>
      <c r="X23" s="71"/>
    </row>
    <row r="24" spans="1:39" x14ac:dyDescent="0.35">
      <c r="A24" s="43"/>
      <c r="B24" s="78" t="s">
        <v>66</v>
      </c>
      <c r="C24" s="106">
        <v>0</v>
      </c>
      <c r="D24" s="106">
        <v>2</v>
      </c>
      <c r="E24" s="106">
        <v>0</v>
      </c>
      <c r="F24" s="105"/>
      <c r="G24" s="71"/>
      <c r="H24" s="72"/>
      <c r="I24" s="72"/>
      <c r="J24" s="85"/>
      <c r="K24" s="86"/>
      <c r="L24" s="71"/>
      <c r="M24" s="71"/>
      <c r="N24" s="71"/>
      <c r="O24" s="71"/>
      <c r="P24" s="71"/>
      <c r="Q24" s="71"/>
      <c r="R24" s="83"/>
      <c r="S24" s="71"/>
      <c r="T24" s="71"/>
      <c r="U24" s="71"/>
      <c r="V24" s="71"/>
      <c r="W24" s="83"/>
      <c r="X24" s="71"/>
    </row>
    <row r="25" spans="1:39" x14ac:dyDescent="0.35">
      <c r="A25" s="43"/>
      <c r="B25" s="78" t="s">
        <v>67</v>
      </c>
      <c r="C25" s="106">
        <v>0</v>
      </c>
      <c r="D25" s="106">
        <v>0</v>
      </c>
      <c r="E25" s="106">
        <v>0</v>
      </c>
      <c r="F25" s="105"/>
      <c r="G25" s="71"/>
      <c r="H25" s="72"/>
      <c r="I25" s="72"/>
      <c r="J25" s="85"/>
      <c r="K25" s="86"/>
      <c r="L25" s="71"/>
      <c r="M25" s="71"/>
      <c r="N25" s="71"/>
      <c r="O25" s="71"/>
      <c r="P25" s="71"/>
      <c r="Q25" s="71"/>
      <c r="R25" s="83"/>
      <c r="S25" s="71"/>
      <c r="T25" s="71"/>
      <c r="U25" s="71"/>
      <c r="V25" s="71"/>
      <c r="W25" s="83"/>
      <c r="X25" s="71"/>
    </row>
    <row r="26" spans="1:39" x14ac:dyDescent="0.35">
      <c r="A26" s="43"/>
      <c r="B26" s="78" t="s">
        <v>68</v>
      </c>
      <c r="C26" s="106">
        <v>0.4</v>
      </c>
      <c r="D26" s="106">
        <v>1</v>
      </c>
      <c r="E26" s="106">
        <v>0</v>
      </c>
      <c r="F26" s="105"/>
      <c r="G26" s="71"/>
      <c r="H26" s="72"/>
      <c r="I26" s="72"/>
      <c r="J26" s="85"/>
      <c r="K26" s="86"/>
      <c r="L26" s="71"/>
      <c r="M26" s="71"/>
      <c r="N26" s="71"/>
      <c r="O26" s="71"/>
      <c r="P26" s="71"/>
      <c r="Q26" s="71"/>
      <c r="R26" s="83"/>
      <c r="S26" s="71"/>
      <c r="T26" s="71"/>
      <c r="U26" s="71"/>
      <c r="V26" s="71"/>
      <c r="W26" s="83"/>
      <c r="X26" s="71"/>
    </row>
    <row r="27" spans="1:39" x14ac:dyDescent="0.35">
      <c r="A27" s="43"/>
      <c r="B27" s="78" t="s">
        <v>69</v>
      </c>
      <c r="C27" s="106">
        <v>0</v>
      </c>
      <c r="D27" s="106">
        <v>0</v>
      </c>
      <c r="E27" s="106">
        <v>0</v>
      </c>
      <c r="F27" s="105"/>
      <c r="G27" s="71"/>
      <c r="H27" s="72"/>
      <c r="I27" s="72"/>
      <c r="J27" s="85"/>
      <c r="K27" s="86"/>
      <c r="L27" s="71"/>
      <c r="M27" s="71"/>
      <c r="N27" s="71"/>
      <c r="O27" s="71"/>
      <c r="P27" s="71"/>
      <c r="Q27" s="71"/>
      <c r="R27" s="83"/>
      <c r="S27" s="71"/>
      <c r="T27" s="71"/>
      <c r="U27" s="71"/>
      <c r="V27" s="71"/>
      <c r="W27" s="83"/>
      <c r="X27" s="71"/>
    </row>
    <row r="28" spans="1:39" x14ac:dyDescent="0.35">
      <c r="A28" s="43"/>
      <c r="B28" s="78" t="s">
        <v>70</v>
      </c>
      <c r="C28" s="106">
        <v>0</v>
      </c>
      <c r="D28" s="106">
        <v>2</v>
      </c>
      <c r="E28" s="106">
        <v>0</v>
      </c>
      <c r="F28" s="105"/>
      <c r="G28" s="71"/>
      <c r="H28" s="72"/>
      <c r="I28" s="72"/>
      <c r="J28" s="85"/>
      <c r="K28" s="86"/>
      <c r="L28" s="71"/>
      <c r="M28" s="71"/>
      <c r="N28" s="71"/>
      <c r="O28" s="71"/>
      <c r="P28" s="71"/>
      <c r="Q28" s="71"/>
      <c r="R28" s="83"/>
      <c r="S28" s="71"/>
      <c r="T28" s="71"/>
      <c r="U28" s="71"/>
      <c r="V28" s="71"/>
      <c r="W28" s="83"/>
      <c r="X28" s="71"/>
    </row>
    <row r="29" spans="1:39" x14ac:dyDescent="0.35">
      <c r="A29" s="43"/>
      <c r="B29" s="78" t="s">
        <v>71</v>
      </c>
      <c r="C29" s="106">
        <v>0</v>
      </c>
      <c r="D29" s="106">
        <v>0</v>
      </c>
      <c r="E29" s="106">
        <v>0.1</v>
      </c>
      <c r="F29" s="105"/>
      <c r="G29" s="71"/>
      <c r="H29" s="72"/>
      <c r="I29" s="72"/>
      <c r="J29" s="85"/>
      <c r="K29" s="86"/>
      <c r="L29" s="71"/>
      <c r="M29" s="71"/>
      <c r="N29" s="71"/>
      <c r="O29" s="71"/>
      <c r="P29" s="71"/>
      <c r="Q29" s="71"/>
      <c r="R29" s="83"/>
      <c r="S29" s="71"/>
      <c r="T29" s="71"/>
      <c r="U29" s="71"/>
      <c r="V29" s="71"/>
      <c r="W29" s="83"/>
      <c r="X29" s="71"/>
    </row>
    <row r="30" spans="1:39" x14ac:dyDescent="0.35">
      <c r="A30" s="43"/>
      <c r="B30" s="78" t="s">
        <v>14</v>
      </c>
      <c r="C30" s="106"/>
      <c r="D30" s="106"/>
      <c r="E30" s="106"/>
      <c r="F30" s="78"/>
      <c r="G30" s="71"/>
      <c r="H30" s="87"/>
      <c r="I30" s="87"/>
      <c r="J30" s="85"/>
      <c r="K30" s="71"/>
      <c r="L30" s="71"/>
      <c r="M30" s="71"/>
      <c r="N30" s="71"/>
      <c r="O30" s="71"/>
      <c r="P30" s="71"/>
      <c r="Q30" s="71"/>
      <c r="R30" s="83"/>
      <c r="S30" s="83"/>
      <c r="T30" s="83"/>
      <c r="U30" s="83"/>
      <c r="V30" s="83"/>
      <c r="W30" s="83"/>
      <c r="X30" s="71"/>
      <c r="AL30" s="88"/>
      <c r="AM30" s="89"/>
    </row>
    <row r="31" spans="1:39" ht="13.15" x14ac:dyDescent="0.35">
      <c r="A31" s="43"/>
      <c r="B31" s="98" t="s">
        <v>15</v>
      </c>
      <c r="C31" s="106" t="s">
        <v>44</v>
      </c>
      <c r="D31" s="106" t="s">
        <v>9</v>
      </c>
      <c r="E31" s="106" t="s">
        <v>45</v>
      </c>
      <c r="F31" s="78"/>
      <c r="G31" s="71"/>
      <c r="H31" s="85"/>
      <c r="I31" s="85"/>
      <c r="J31" s="85"/>
      <c r="K31" s="71"/>
      <c r="L31" s="71"/>
      <c r="M31" s="71"/>
      <c r="N31" s="71"/>
      <c r="O31" s="71"/>
      <c r="P31" s="71"/>
      <c r="Q31" s="71"/>
      <c r="R31" s="83"/>
      <c r="S31" s="83"/>
      <c r="T31" s="83"/>
      <c r="U31" s="83"/>
      <c r="V31" s="83"/>
      <c r="W31" s="83"/>
      <c r="X31" s="71"/>
      <c r="AL31" s="88"/>
      <c r="AM31" s="89"/>
    </row>
    <row r="32" spans="1:39" x14ac:dyDescent="0.35">
      <c r="A32" s="43"/>
      <c r="B32" s="78" t="s">
        <v>72</v>
      </c>
      <c r="C32" s="106">
        <v>0</v>
      </c>
      <c r="D32" s="106">
        <v>0</v>
      </c>
      <c r="E32" s="106">
        <v>0</v>
      </c>
      <c r="F32" s="78"/>
      <c r="G32" s="71"/>
      <c r="H32" s="85"/>
      <c r="I32" s="85"/>
      <c r="J32" s="85"/>
      <c r="K32" s="71"/>
      <c r="L32" s="71"/>
      <c r="M32" s="71"/>
      <c r="N32" s="71"/>
      <c r="O32" s="71"/>
      <c r="P32" s="71"/>
      <c r="Q32" s="71"/>
      <c r="R32" s="71"/>
      <c r="S32" s="71"/>
      <c r="T32" s="71"/>
      <c r="U32" s="71"/>
      <c r="V32" s="71"/>
      <c r="W32" s="71"/>
      <c r="X32" s="71"/>
    </row>
    <row r="33" spans="1:31" x14ac:dyDescent="0.35">
      <c r="A33" s="43"/>
      <c r="B33" s="78" t="s">
        <v>73</v>
      </c>
      <c r="C33" s="106">
        <v>0.4</v>
      </c>
      <c r="D33" s="106">
        <v>0</v>
      </c>
      <c r="E33" s="106">
        <v>0</v>
      </c>
      <c r="F33" s="78"/>
      <c r="H33" s="85"/>
      <c r="I33" s="85"/>
      <c r="J33" s="85"/>
      <c r="Y33" s="22"/>
      <c r="Z33" s="22"/>
      <c r="AA33" s="22"/>
      <c r="AB33" s="22"/>
      <c r="AC33" s="22"/>
    </row>
    <row r="34" spans="1:31" x14ac:dyDescent="0.35">
      <c r="A34" s="43"/>
      <c r="B34" s="78" t="s">
        <v>74</v>
      </c>
      <c r="C34" s="106">
        <v>0.4</v>
      </c>
      <c r="D34" s="106">
        <v>0</v>
      </c>
      <c r="E34" s="106">
        <v>0</v>
      </c>
      <c r="F34" s="78"/>
      <c r="H34" s="85"/>
      <c r="I34" s="85"/>
      <c r="J34" s="85"/>
      <c r="Y34" s="22"/>
      <c r="Z34" s="22"/>
      <c r="AA34" s="22"/>
      <c r="AB34" s="22"/>
      <c r="AC34" s="22"/>
    </row>
    <row r="35" spans="1:31" x14ac:dyDescent="0.35">
      <c r="A35" s="43"/>
      <c r="B35" s="78" t="s">
        <v>75</v>
      </c>
      <c r="C35" s="106">
        <v>0.6</v>
      </c>
      <c r="D35" s="106">
        <v>0</v>
      </c>
      <c r="E35" s="106">
        <v>0.1</v>
      </c>
      <c r="F35" s="78"/>
      <c r="H35" s="85"/>
      <c r="I35" s="85"/>
      <c r="J35" s="85"/>
      <c r="X35" s="123"/>
      <c r="Y35" s="123"/>
      <c r="Z35" s="123"/>
      <c r="AA35" s="123"/>
      <c r="AB35" s="123"/>
      <c r="AC35" s="123"/>
      <c r="AD35" s="123"/>
      <c r="AE35" s="123"/>
    </row>
    <row r="36" spans="1:31" x14ac:dyDescent="0.35">
      <c r="A36" s="43"/>
      <c r="B36" s="78" t="s">
        <v>14</v>
      </c>
      <c r="C36" s="106"/>
      <c r="D36" s="106"/>
      <c r="E36" s="106"/>
      <c r="F36" s="78"/>
      <c r="H36" s="87"/>
      <c r="I36" s="87"/>
      <c r="J36" s="85"/>
      <c r="X36" s="91"/>
      <c r="Y36" s="91"/>
      <c r="Z36" s="91"/>
      <c r="AA36" s="91"/>
      <c r="AB36" s="91"/>
      <c r="AC36" s="91"/>
      <c r="AD36" s="91"/>
      <c r="AE36" s="91"/>
    </row>
    <row r="37" spans="1:31" ht="13.15" x14ac:dyDescent="0.35">
      <c r="A37" s="43"/>
      <c r="B37" s="98" t="s">
        <v>16</v>
      </c>
      <c r="C37" s="106" t="s">
        <v>44</v>
      </c>
      <c r="D37" s="106" t="s">
        <v>9</v>
      </c>
      <c r="E37" s="106" t="s">
        <v>45</v>
      </c>
      <c r="F37" s="78"/>
      <c r="H37" s="92"/>
      <c r="I37" s="92"/>
      <c r="J37" s="85"/>
      <c r="X37" s="91"/>
      <c r="Y37" s="91"/>
      <c r="Z37" s="91"/>
      <c r="AA37" s="91"/>
      <c r="AB37" s="91"/>
      <c r="AC37" s="91"/>
      <c r="AD37" s="91"/>
      <c r="AE37" s="91"/>
    </row>
    <row r="38" spans="1:31" x14ac:dyDescent="0.35">
      <c r="A38" s="43"/>
      <c r="B38" s="99" t="s">
        <v>76</v>
      </c>
      <c r="C38" s="106">
        <v>0</v>
      </c>
      <c r="D38" s="106">
        <v>0</v>
      </c>
      <c r="E38" s="106">
        <v>0</v>
      </c>
      <c r="F38" s="78"/>
      <c r="H38" s="72"/>
      <c r="I38" s="72"/>
      <c r="J38" s="85"/>
      <c r="X38" s="123"/>
      <c r="Y38" s="123"/>
      <c r="Z38" s="123"/>
      <c r="AA38" s="123"/>
      <c r="AB38" s="123"/>
      <c r="AC38" s="123"/>
      <c r="AD38" s="123"/>
      <c r="AE38" s="123"/>
    </row>
    <row r="39" spans="1:31" x14ac:dyDescent="0.35">
      <c r="A39" s="43"/>
      <c r="B39" s="99" t="s">
        <v>77</v>
      </c>
      <c r="C39" s="106">
        <v>0.5</v>
      </c>
      <c r="D39" s="106">
        <v>0</v>
      </c>
      <c r="E39" s="106">
        <v>0</v>
      </c>
      <c r="F39" s="78"/>
      <c r="H39" s="72"/>
      <c r="I39" s="72"/>
      <c r="J39" s="85"/>
      <c r="X39" s="91"/>
      <c r="Y39" s="91"/>
      <c r="Z39" s="91"/>
      <c r="AA39" s="91"/>
      <c r="AB39" s="91"/>
      <c r="AC39" s="91"/>
      <c r="AD39" s="91"/>
      <c r="AE39" s="91"/>
    </row>
    <row r="40" spans="1:31" x14ac:dyDescent="0.35">
      <c r="A40" s="43"/>
      <c r="B40" s="99" t="s">
        <v>78</v>
      </c>
      <c r="C40" s="106">
        <v>1</v>
      </c>
      <c r="D40" s="106">
        <v>0</v>
      </c>
      <c r="E40" s="106">
        <v>0</v>
      </c>
      <c r="F40" s="78"/>
      <c r="H40" s="72"/>
      <c r="I40" s="72"/>
      <c r="J40" s="85"/>
      <c r="X40" s="91"/>
      <c r="Y40" s="91"/>
      <c r="Z40" s="91"/>
      <c r="AA40" s="91"/>
      <c r="AB40" s="91"/>
      <c r="AC40" s="91"/>
      <c r="AD40" s="91"/>
      <c r="AE40" s="91"/>
    </row>
    <row r="41" spans="1:31" x14ac:dyDescent="0.35">
      <c r="A41" s="43"/>
      <c r="B41" s="99" t="s">
        <v>79</v>
      </c>
      <c r="C41" s="106">
        <v>0.2</v>
      </c>
      <c r="D41" s="106">
        <v>0</v>
      </c>
      <c r="E41" s="106">
        <v>0</v>
      </c>
      <c r="F41" s="78"/>
      <c r="H41" s="72"/>
      <c r="I41" s="72"/>
      <c r="J41" s="85"/>
      <c r="X41" s="91"/>
      <c r="Y41" s="91"/>
      <c r="Z41" s="91"/>
      <c r="AA41" s="91"/>
      <c r="AB41" s="91"/>
      <c r="AC41" s="91"/>
      <c r="AD41" s="91"/>
      <c r="AE41" s="91"/>
    </row>
    <row r="42" spans="1:31" x14ac:dyDescent="0.35">
      <c r="A42" s="43"/>
      <c r="B42" s="99" t="s">
        <v>80</v>
      </c>
      <c r="C42" s="106">
        <v>0.5</v>
      </c>
      <c r="D42" s="106">
        <v>0</v>
      </c>
      <c r="E42" s="106">
        <v>0</v>
      </c>
      <c r="F42" s="78"/>
      <c r="H42" s="72"/>
      <c r="I42" s="72"/>
      <c r="J42" s="85"/>
      <c r="X42" s="91"/>
      <c r="Y42" s="91"/>
      <c r="Z42" s="91"/>
      <c r="AA42" s="91"/>
      <c r="AB42" s="91"/>
      <c r="AC42" s="91"/>
      <c r="AD42" s="91"/>
      <c r="AE42" s="91"/>
    </row>
    <row r="43" spans="1:31" x14ac:dyDescent="0.35">
      <c r="A43" s="43"/>
      <c r="B43" s="99" t="s">
        <v>81</v>
      </c>
      <c r="C43" s="106">
        <v>0</v>
      </c>
      <c r="D43" s="106">
        <v>0</v>
      </c>
      <c r="E43" s="106">
        <v>0</v>
      </c>
      <c r="F43" s="78"/>
      <c r="H43" s="72"/>
      <c r="I43" s="72"/>
      <c r="J43" s="85"/>
      <c r="X43" s="91"/>
      <c r="Y43" s="91"/>
      <c r="Z43" s="91"/>
      <c r="AA43" s="91"/>
      <c r="AB43" s="91"/>
      <c r="AC43" s="91"/>
      <c r="AD43" s="91"/>
      <c r="AE43" s="91"/>
    </row>
    <row r="44" spans="1:31" x14ac:dyDescent="0.35">
      <c r="A44" s="43"/>
      <c r="B44" s="99" t="s">
        <v>82</v>
      </c>
      <c r="C44" s="106">
        <v>0</v>
      </c>
      <c r="D44" s="106">
        <v>0</v>
      </c>
      <c r="E44" s="106">
        <v>0</v>
      </c>
      <c r="F44" s="78"/>
      <c r="H44" s="72"/>
      <c r="I44" s="72"/>
      <c r="J44" s="85"/>
      <c r="X44" s="122"/>
      <c r="Y44" s="122"/>
      <c r="Z44" s="122"/>
      <c r="AA44" s="122"/>
      <c r="AB44" s="122"/>
      <c r="AC44" s="122"/>
      <c r="AD44" s="122"/>
      <c r="AE44" s="122"/>
    </row>
    <row r="45" spans="1:31" x14ac:dyDescent="0.35">
      <c r="A45" s="43"/>
      <c r="B45" s="99" t="s">
        <v>83</v>
      </c>
      <c r="C45" s="106">
        <v>0</v>
      </c>
      <c r="D45" s="106">
        <v>0</v>
      </c>
      <c r="E45" s="106">
        <v>0</v>
      </c>
      <c r="F45" s="78"/>
      <c r="H45" s="72"/>
      <c r="I45" s="72"/>
      <c r="J45" s="85"/>
    </row>
    <row r="46" spans="1:31" x14ac:dyDescent="0.35">
      <c r="A46" s="43"/>
      <c r="B46" s="78" t="s">
        <v>14</v>
      </c>
      <c r="C46" s="106"/>
      <c r="D46" s="106"/>
      <c r="E46" s="106"/>
      <c r="F46" s="78"/>
      <c r="H46" s="87"/>
      <c r="I46" s="87"/>
      <c r="J46" s="85"/>
    </row>
    <row r="47" spans="1:31" ht="13.15" x14ac:dyDescent="0.35">
      <c r="A47" s="43"/>
      <c r="B47" s="98" t="s">
        <v>17</v>
      </c>
      <c r="C47" s="106" t="s">
        <v>44</v>
      </c>
      <c r="D47" s="106" t="s">
        <v>9</v>
      </c>
      <c r="E47" s="106" t="s">
        <v>45</v>
      </c>
      <c r="F47" s="78"/>
      <c r="H47" s="85"/>
      <c r="I47" s="85"/>
      <c r="J47" s="85"/>
    </row>
    <row r="48" spans="1:31" x14ac:dyDescent="0.35">
      <c r="A48" s="43"/>
      <c r="B48" s="78" t="s">
        <v>84</v>
      </c>
      <c r="C48" s="106">
        <v>0</v>
      </c>
      <c r="D48" s="106">
        <v>0</v>
      </c>
      <c r="E48" s="106">
        <v>0</v>
      </c>
      <c r="F48" s="78"/>
      <c r="H48" s="85"/>
      <c r="I48" s="85"/>
      <c r="J48" s="85"/>
    </row>
    <row r="49" spans="1:10" x14ac:dyDescent="0.35">
      <c r="A49" s="43"/>
      <c r="B49" s="78" t="s">
        <v>85</v>
      </c>
      <c r="C49" s="106">
        <v>0.4</v>
      </c>
      <c r="D49" s="106">
        <v>0</v>
      </c>
      <c r="E49" s="106">
        <v>0.2</v>
      </c>
      <c r="F49" s="78"/>
      <c r="H49" s="85"/>
      <c r="I49" s="85"/>
      <c r="J49" s="85"/>
    </row>
    <row r="50" spans="1:10" x14ac:dyDescent="0.35">
      <c r="A50" s="43"/>
      <c r="B50" s="78" t="s">
        <v>86</v>
      </c>
      <c r="C50" s="106">
        <v>0.4</v>
      </c>
      <c r="D50" s="106">
        <v>2</v>
      </c>
      <c r="E50" s="106">
        <v>1</v>
      </c>
      <c r="F50" s="78"/>
      <c r="H50" s="85"/>
      <c r="I50" s="85"/>
      <c r="J50" s="85"/>
    </row>
    <row r="51" spans="1:10" x14ac:dyDescent="0.35">
      <c r="A51" s="43"/>
      <c r="B51" s="78" t="s">
        <v>14</v>
      </c>
      <c r="C51" s="106"/>
      <c r="D51" s="106"/>
      <c r="E51" s="106"/>
      <c r="F51" s="78"/>
      <c r="H51" s="87"/>
      <c r="I51" s="87"/>
      <c r="J51" s="85"/>
    </row>
    <row r="52" spans="1:10" ht="13.15" x14ac:dyDescent="0.35">
      <c r="A52" s="43"/>
      <c r="B52" s="98" t="s">
        <v>18</v>
      </c>
      <c r="C52" s="106" t="s">
        <v>44</v>
      </c>
      <c r="D52" s="106" t="s">
        <v>9</v>
      </c>
      <c r="E52" s="106" t="s">
        <v>45</v>
      </c>
      <c r="F52" s="78"/>
      <c r="H52" s="85"/>
      <c r="I52" s="85"/>
      <c r="J52" s="85"/>
    </row>
    <row r="53" spans="1:10" x14ac:dyDescent="0.35">
      <c r="A53" s="43"/>
      <c r="B53" s="78" t="s">
        <v>87</v>
      </c>
      <c r="C53" s="106">
        <v>0</v>
      </c>
      <c r="D53" s="106">
        <v>0</v>
      </c>
      <c r="E53" s="106">
        <v>0</v>
      </c>
      <c r="F53" s="78" t="s">
        <v>88</v>
      </c>
      <c r="H53" s="85"/>
      <c r="I53" s="85"/>
      <c r="J53" s="85"/>
    </row>
    <row r="54" spans="1:10" x14ac:dyDescent="0.35">
      <c r="A54" s="43"/>
      <c r="B54" s="78" t="s">
        <v>89</v>
      </c>
      <c r="C54" s="106">
        <v>0</v>
      </c>
      <c r="D54" s="106">
        <v>0</v>
      </c>
      <c r="E54" s="106">
        <v>0</v>
      </c>
      <c r="F54" s="78" t="s">
        <v>90</v>
      </c>
      <c r="H54" s="85"/>
      <c r="I54" s="85"/>
      <c r="J54" s="85"/>
    </row>
    <row r="55" spans="1:10" x14ac:dyDescent="0.35">
      <c r="A55" s="43"/>
      <c r="B55" s="78" t="s">
        <v>91</v>
      </c>
      <c r="C55" s="106">
        <v>0</v>
      </c>
      <c r="D55" s="106">
        <v>0</v>
      </c>
      <c r="E55" s="106">
        <v>0.5</v>
      </c>
      <c r="F55" s="104" t="s">
        <v>92</v>
      </c>
      <c r="H55" s="85"/>
      <c r="I55" s="85"/>
      <c r="J55" s="85"/>
    </row>
    <row r="56" spans="1:10" x14ac:dyDescent="0.35">
      <c r="A56" s="43"/>
      <c r="B56" s="78" t="s">
        <v>93</v>
      </c>
      <c r="C56" s="106">
        <v>0</v>
      </c>
      <c r="D56" s="106">
        <v>0</v>
      </c>
      <c r="E56" s="106">
        <v>0.1</v>
      </c>
      <c r="F56" s="104" t="s">
        <v>92</v>
      </c>
      <c r="H56" s="85"/>
      <c r="I56" s="85"/>
      <c r="J56" s="85"/>
    </row>
    <row r="57" spans="1:10" x14ac:dyDescent="0.35">
      <c r="A57" s="43"/>
      <c r="B57" s="78" t="s">
        <v>94</v>
      </c>
      <c r="C57" s="106">
        <v>0</v>
      </c>
      <c r="D57" s="106">
        <v>0</v>
      </c>
      <c r="E57" s="106">
        <v>1</v>
      </c>
      <c r="F57" s="104" t="s">
        <v>92</v>
      </c>
      <c r="H57" s="85"/>
      <c r="I57" s="85"/>
      <c r="J57" s="85"/>
    </row>
    <row r="58" spans="1:10" x14ac:dyDescent="0.35">
      <c r="A58" s="43"/>
      <c r="B58" s="78" t="s">
        <v>14</v>
      </c>
      <c r="C58" s="106"/>
      <c r="D58" s="106"/>
      <c r="E58" s="106"/>
      <c r="F58" s="78" t="s">
        <v>90</v>
      </c>
      <c r="H58" s="87"/>
      <c r="I58" s="87"/>
      <c r="J58" s="85"/>
    </row>
    <row r="59" spans="1:10" ht="13.15" x14ac:dyDescent="0.35">
      <c r="A59" s="43"/>
      <c r="B59" s="107" t="s">
        <v>95</v>
      </c>
      <c r="C59" s="106"/>
      <c r="D59" s="106"/>
      <c r="E59" s="106"/>
      <c r="F59" s="78"/>
      <c r="H59" s="87"/>
      <c r="I59" s="87"/>
      <c r="J59" s="85"/>
    </row>
    <row r="60" spans="1:10" x14ac:dyDescent="0.35">
      <c r="A60" s="43"/>
      <c r="B60" s="102" t="s">
        <v>96</v>
      </c>
      <c r="C60" s="106">
        <v>0</v>
      </c>
      <c r="D60" s="106">
        <v>0</v>
      </c>
      <c r="E60" s="106">
        <v>0</v>
      </c>
      <c r="F60" s="78"/>
      <c r="H60" s="87"/>
      <c r="I60" s="87"/>
      <c r="J60" s="85"/>
    </row>
    <row r="61" spans="1:10" x14ac:dyDescent="0.35">
      <c r="A61" s="43"/>
      <c r="B61" s="78" t="s">
        <v>97</v>
      </c>
      <c r="C61" s="106">
        <v>0</v>
      </c>
      <c r="D61" s="106">
        <v>0</v>
      </c>
      <c r="E61" s="106">
        <v>0.1</v>
      </c>
      <c r="F61" s="78"/>
      <c r="H61" s="87"/>
      <c r="I61" s="87"/>
      <c r="J61" s="85"/>
    </row>
    <row r="62" spans="1:10" x14ac:dyDescent="0.35">
      <c r="A62" s="43"/>
      <c r="B62" s="78" t="s">
        <v>98</v>
      </c>
      <c r="C62" s="106">
        <v>0</v>
      </c>
      <c r="D62" s="106">
        <v>0</v>
      </c>
      <c r="E62" s="106">
        <v>0.3</v>
      </c>
      <c r="F62" s="78"/>
      <c r="H62" s="87"/>
      <c r="I62" s="87"/>
      <c r="J62" s="85"/>
    </row>
    <row r="63" spans="1:10" x14ac:dyDescent="0.35">
      <c r="A63" s="43"/>
      <c r="B63" s="78" t="s">
        <v>14</v>
      </c>
      <c r="C63" s="106"/>
      <c r="D63" s="106"/>
      <c r="E63" s="106"/>
      <c r="F63" s="78"/>
      <c r="H63" s="87"/>
      <c r="I63" s="87"/>
      <c r="J63" s="85"/>
    </row>
    <row r="64" spans="1:10" ht="13.15" x14ac:dyDescent="0.35">
      <c r="A64" s="43"/>
      <c r="B64" s="98" t="s">
        <v>20</v>
      </c>
      <c r="C64" s="106" t="s">
        <v>44</v>
      </c>
      <c r="D64" s="106" t="s">
        <v>9</v>
      </c>
      <c r="E64" s="106" t="s">
        <v>45</v>
      </c>
      <c r="F64" s="78"/>
      <c r="H64" s="85"/>
      <c r="I64" s="85"/>
      <c r="J64" s="85"/>
    </row>
    <row r="65" spans="1:10" x14ac:dyDescent="0.35">
      <c r="A65" s="43"/>
      <c r="B65" s="78" t="s">
        <v>99</v>
      </c>
      <c r="C65" s="106">
        <v>0</v>
      </c>
      <c r="D65" s="106">
        <v>0</v>
      </c>
      <c r="E65" s="106">
        <v>0</v>
      </c>
      <c r="F65" s="78" t="s">
        <v>100</v>
      </c>
      <c r="H65" s="85"/>
      <c r="I65" s="85"/>
      <c r="J65" s="85"/>
    </row>
    <row r="66" spans="1:10" x14ac:dyDescent="0.35">
      <c r="A66" s="43"/>
      <c r="B66" s="100" t="s">
        <v>101</v>
      </c>
      <c r="C66" s="106">
        <v>0.2</v>
      </c>
      <c r="D66" s="106">
        <v>0</v>
      </c>
      <c r="E66" s="106">
        <v>0.3</v>
      </c>
      <c r="F66" s="78" t="s">
        <v>102</v>
      </c>
      <c r="H66" s="85"/>
      <c r="I66" s="85"/>
      <c r="J66" s="85"/>
    </row>
    <row r="67" spans="1:10" x14ac:dyDescent="0.35">
      <c r="A67" s="43"/>
      <c r="B67" s="78" t="s">
        <v>14</v>
      </c>
      <c r="C67" s="106"/>
      <c r="D67" s="106"/>
      <c r="E67" s="106"/>
      <c r="F67" s="78" t="s">
        <v>103</v>
      </c>
      <c r="H67" s="87"/>
      <c r="I67" s="87"/>
      <c r="J67" s="85"/>
    </row>
    <row r="68" spans="1:10" ht="13.15" x14ac:dyDescent="0.35">
      <c r="A68" s="43"/>
      <c r="B68" s="98" t="s">
        <v>104</v>
      </c>
      <c r="C68" s="106"/>
      <c r="D68" s="106"/>
      <c r="E68" s="106"/>
      <c r="F68" s="78"/>
      <c r="H68" s="87"/>
      <c r="I68" s="87"/>
      <c r="J68" s="85"/>
    </row>
    <row r="69" spans="1:10" x14ac:dyDescent="0.35">
      <c r="A69" s="43"/>
      <c r="B69" s="78" t="s">
        <v>105</v>
      </c>
      <c r="C69" s="106">
        <v>0</v>
      </c>
      <c r="D69" s="106">
        <v>0</v>
      </c>
      <c r="E69" s="106">
        <v>0</v>
      </c>
      <c r="F69" s="78"/>
      <c r="H69" s="87"/>
      <c r="I69" s="87"/>
      <c r="J69" s="85"/>
    </row>
    <row r="70" spans="1:10" x14ac:dyDescent="0.35">
      <c r="A70" s="43"/>
      <c r="B70" s="78" t="s">
        <v>106</v>
      </c>
      <c r="C70" s="106">
        <v>0</v>
      </c>
      <c r="D70" s="106">
        <v>2</v>
      </c>
      <c r="E70" s="106">
        <v>0</v>
      </c>
      <c r="F70" s="78"/>
      <c r="H70" s="87"/>
      <c r="I70" s="87"/>
      <c r="J70" s="85"/>
    </row>
    <row r="71" spans="1:10" x14ac:dyDescent="0.35">
      <c r="A71" s="43"/>
      <c r="B71" s="78" t="s">
        <v>107</v>
      </c>
      <c r="C71" s="106">
        <v>0</v>
      </c>
      <c r="D71" s="106">
        <v>2</v>
      </c>
      <c r="E71" s="106">
        <v>0</v>
      </c>
      <c r="F71" s="78"/>
      <c r="H71" s="87"/>
      <c r="I71" s="87"/>
      <c r="J71" s="85"/>
    </row>
    <row r="72" spans="1:10" x14ac:dyDescent="0.35">
      <c r="A72" s="43"/>
      <c r="B72" s="78" t="s">
        <v>108</v>
      </c>
      <c r="C72" s="106">
        <v>0</v>
      </c>
      <c r="D72" s="106">
        <v>2</v>
      </c>
      <c r="E72" s="106">
        <v>0</v>
      </c>
      <c r="F72" s="78"/>
      <c r="H72" s="87"/>
      <c r="I72" s="87"/>
      <c r="J72" s="85"/>
    </row>
    <row r="73" spans="1:10" x14ac:dyDescent="0.35">
      <c r="A73" s="43"/>
      <c r="B73" s="104" t="s">
        <v>109</v>
      </c>
      <c r="C73" s="106">
        <v>0</v>
      </c>
      <c r="D73" s="106">
        <v>2</v>
      </c>
      <c r="E73" s="106">
        <v>0</v>
      </c>
      <c r="F73" s="78"/>
      <c r="H73" s="87"/>
      <c r="I73" s="87"/>
      <c r="J73" s="85"/>
    </row>
    <row r="74" spans="1:10" x14ac:dyDescent="0.35">
      <c r="A74" s="43"/>
      <c r="B74" s="78" t="s">
        <v>14</v>
      </c>
      <c r="C74" s="106"/>
      <c r="D74" s="106"/>
      <c r="E74" s="106"/>
      <c r="F74" s="78"/>
      <c r="H74" s="87"/>
      <c r="I74" s="87"/>
      <c r="J74" s="85"/>
    </row>
    <row r="75" spans="1:10" ht="13.15" x14ac:dyDescent="0.35">
      <c r="A75" s="43"/>
      <c r="B75" s="98" t="s">
        <v>110</v>
      </c>
      <c r="C75" s="106" t="s">
        <v>44</v>
      </c>
      <c r="D75" s="106" t="s">
        <v>9</v>
      </c>
      <c r="E75" s="106" t="s">
        <v>45</v>
      </c>
      <c r="F75" s="78"/>
      <c r="H75" s="85"/>
      <c r="I75" s="85"/>
      <c r="J75" s="85"/>
    </row>
    <row r="76" spans="1:10" x14ac:dyDescent="0.35">
      <c r="A76" s="43"/>
      <c r="B76" s="78" t="s">
        <v>111</v>
      </c>
      <c r="C76" s="106">
        <v>0</v>
      </c>
      <c r="D76" s="106">
        <v>0</v>
      </c>
      <c r="E76" s="106">
        <v>0</v>
      </c>
      <c r="F76" s="78"/>
      <c r="H76" s="87"/>
      <c r="I76" s="87"/>
      <c r="J76" s="85"/>
    </row>
    <row r="77" spans="1:10" x14ac:dyDescent="0.35">
      <c r="A77" s="43"/>
      <c r="B77" s="78" t="s">
        <v>112</v>
      </c>
      <c r="C77" s="106">
        <v>0</v>
      </c>
      <c r="D77" s="106">
        <v>0</v>
      </c>
      <c r="E77" s="106">
        <v>0</v>
      </c>
      <c r="F77" s="78"/>
      <c r="H77" s="87"/>
      <c r="I77" s="87"/>
      <c r="J77" s="85"/>
    </row>
    <row r="78" spans="1:10" ht="13.15" x14ac:dyDescent="0.4">
      <c r="A78" s="43"/>
      <c r="B78" s="104" t="s">
        <v>223</v>
      </c>
      <c r="C78" s="106">
        <v>0</v>
      </c>
      <c r="D78" s="106">
        <v>0</v>
      </c>
      <c r="E78" s="106">
        <v>0</v>
      </c>
      <c r="F78" s="78"/>
      <c r="H78" s="87"/>
      <c r="I78" s="87"/>
      <c r="J78" s="85"/>
    </row>
    <row r="79" spans="1:10" ht="13.15" x14ac:dyDescent="0.35">
      <c r="A79" s="43"/>
      <c r="B79" s="100" t="s">
        <v>224</v>
      </c>
      <c r="C79" s="106">
        <v>0</v>
      </c>
      <c r="D79" s="106">
        <v>2</v>
      </c>
      <c r="E79" s="106">
        <v>0</v>
      </c>
      <c r="F79" s="78"/>
      <c r="H79" s="87"/>
      <c r="I79" s="87"/>
      <c r="J79" s="85"/>
    </row>
    <row r="80" spans="1:10" x14ac:dyDescent="0.35">
      <c r="A80" s="43"/>
      <c r="B80" s="78" t="s">
        <v>14</v>
      </c>
      <c r="C80" s="106"/>
      <c r="D80" s="106"/>
      <c r="E80" s="106"/>
      <c r="F80" s="78"/>
      <c r="H80" s="87"/>
      <c r="I80" s="87"/>
      <c r="J80" s="85"/>
    </row>
    <row r="81" spans="1:10" ht="13.15" x14ac:dyDescent="0.35">
      <c r="A81" s="43"/>
      <c r="B81" s="101" t="s">
        <v>113</v>
      </c>
      <c r="C81" s="106"/>
      <c r="D81" s="106"/>
      <c r="E81" s="106"/>
      <c r="F81" s="104"/>
      <c r="H81" s="85"/>
      <c r="I81" s="85"/>
      <c r="J81" s="85"/>
    </row>
    <row r="82" spans="1:10" x14ac:dyDescent="0.35">
      <c r="A82" s="43"/>
      <c r="B82" s="78" t="s">
        <v>114</v>
      </c>
      <c r="C82" s="106">
        <v>0</v>
      </c>
      <c r="D82" s="106">
        <v>0</v>
      </c>
      <c r="E82" s="106">
        <v>0</v>
      </c>
      <c r="F82" s="104"/>
      <c r="H82" s="85"/>
      <c r="I82" s="85"/>
      <c r="J82" s="85"/>
    </row>
    <row r="83" spans="1:10" x14ac:dyDescent="0.35">
      <c r="A83" s="43"/>
      <c r="B83" s="78" t="s">
        <v>115</v>
      </c>
      <c r="C83" s="106">
        <v>0</v>
      </c>
      <c r="D83" s="106">
        <v>2</v>
      </c>
      <c r="E83" s="106">
        <v>0</v>
      </c>
      <c r="F83" s="104"/>
      <c r="H83" s="85"/>
      <c r="I83" s="85"/>
      <c r="J83" s="85"/>
    </row>
    <row r="84" spans="1:10" x14ac:dyDescent="0.35">
      <c r="A84" s="43"/>
      <c r="B84" s="78" t="s">
        <v>14</v>
      </c>
      <c r="C84" s="106"/>
      <c r="D84" s="106"/>
      <c r="E84" s="106"/>
      <c r="F84" s="104"/>
      <c r="H84" s="85"/>
      <c r="I84" s="85"/>
      <c r="J84" s="85"/>
    </row>
    <row r="85" spans="1:10" ht="13.15" x14ac:dyDescent="0.35">
      <c r="A85" s="43"/>
      <c r="B85" s="98" t="s">
        <v>116</v>
      </c>
      <c r="C85" s="106" t="s">
        <v>44</v>
      </c>
      <c r="D85" s="106" t="s">
        <v>9</v>
      </c>
      <c r="E85" s="106" t="s">
        <v>45</v>
      </c>
      <c r="F85" s="78"/>
      <c r="H85" s="87"/>
      <c r="I85" s="87"/>
      <c r="J85" s="85"/>
    </row>
    <row r="86" spans="1:10" x14ac:dyDescent="0.35">
      <c r="A86" s="43"/>
      <c r="B86" s="78" t="s">
        <v>117</v>
      </c>
      <c r="C86" s="106">
        <v>0.2</v>
      </c>
      <c r="D86" s="106">
        <v>0</v>
      </c>
      <c r="E86" s="106">
        <v>0</v>
      </c>
      <c r="F86" s="78"/>
      <c r="H86" s="87"/>
      <c r="I86" s="87"/>
      <c r="J86" s="85"/>
    </row>
    <row r="87" spans="1:10" x14ac:dyDescent="0.35">
      <c r="A87" s="43"/>
      <c r="B87" s="78" t="s">
        <v>118</v>
      </c>
      <c r="C87" s="106">
        <v>0</v>
      </c>
      <c r="D87" s="106">
        <v>0</v>
      </c>
      <c r="E87" s="106">
        <v>0</v>
      </c>
      <c r="F87" s="78"/>
      <c r="H87" s="87"/>
      <c r="I87" s="87"/>
      <c r="J87" s="85"/>
    </row>
    <row r="88" spans="1:10" x14ac:dyDescent="0.35">
      <c r="A88" s="43"/>
      <c r="B88" s="78" t="s">
        <v>119</v>
      </c>
      <c r="C88" s="106">
        <v>1</v>
      </c>
      <c r="D88" s="106">
        <v>0</v>
      </c>
      <c r="E88" s="106">
        <v>0.1</v>
      </c>
      <c r="F88" s="78"/>
      <c r="H88" s="87"/>
      <c r="I88" s="87"/>
      <c r="J88" s="85"/>
    </row>
    <row r="89" spans="1:10" x14ac:dyDescent="0.35">
      <c r="A89" s="43"/>
      <c r="B89" s="78" t="s">
        <v>14</v>
      </c>
      <c r="C89" s="106"/>
      <c r="D89" s="106"/>
      <c r="E89" s="106"/>
      <c r="F89" s="78"/>
      <c r="H89" s="87"/>
      <c r="I89" s="87"/>
      <c r="J89" s="85"/>
    </row>
    <row r="90" spans="1:10" ht="13.15" x14ac:dyDescent="0.35">
      <c r="A90" s="43"/>
      <c r="B90" s="108" t="s">
        <v>120</v>
      </c>
      <c r="C90" s="106" t="s">
        <v>44</v>
      </c>
      <c r="D90" s="106" t="s">
        <v>9</v>
      </c>
      <c r="E90" s="106" t="s">
        <v>45</v>
      </c>
      <c r="F90" s="78"/>
      <c r="H90" s="85"/>
      <c r="I90" s="85"/>
      <c r="J90" s="85"/>
    </row>
    <row r="91" spans="1:10" x14ac:dyDescent="0.35">
      <c r="A91" s="43"/>
      <c r="B91" s="102" t="s">
        <v>121</v>
      </c>
      <c r="C91" s="99">
        <v>0</v>
      </c>
      <c r="D91" s="99">
        <v>0</v>
      </c>
      <c r="E91" s="106">
        <v>0</v>
      </c>
      <c r="F91" s="78"/>
      <c r="H91" s="72"/>
      <c r="I91" s="72"/>
      <c r="J91" s="85"/>
    </row>
    <row r="92" spans="1:10" x14ac:dyDescent="0.35">
      <c r="A92" s="43"/>
      <c r="B92" s="102" t="s">
        <v>122</v>
      </c>
      <c r="C92" s="99">
        <v>0.2</v>
      </c>
      <c r="D92" s="99">
        <v>0</v>
      </c>
      <c r="E92" s="106">
        <v>0.1</v>
      </c>
      <c r="F92" s="78"/>
      <c r="H92" s="72"/>
      <c r="I92" s="72"/>
      <c r="J92" s="85"/>
    </row>
    <row r="93" spans="1:10" x14ac:dyDescent="0.35">
      <c r="A93" s="43"/>
      <c r="B93" s="102" t="s">
        <v>123</v>
      </c>
      <c r="C93" s="99">
        <v>0.4</v>
      </c>
      <c r="D93" s="99">
        <v>1</v>
      </c>
      <c r="E93" s="106">
        <v>0.2</v>
      </c>
      <c r="F93" s="78"/>
      <c r="H93" s="72"/>
      <c r="I93" s="72"/>
      <c r="J93" s="85"/>
    </row>
    <row r="94" spans="1:10" x14ac:dyDescent="0.35">
      <c r="A94" s="43"/>
      <c r="B94" s="102" t="s">
        <v>124</v>
      </c>
      <c r="C94" s="99">
        <v>0.4</v>
      </c>
      <c r="D94" s="99">
        <v>2</v>
      </c>
      <c r="E94" s="106">
        <v>0.2</v>
      </c>
      <c r="F94" s="78"/>
      <c r="H94" s="72"/>
      <c r="I94" s="72"/>
      <c r="J94" s="85"/>
    </row>
    <row r="95" spans="1:10" x14ac:dyDescent="0.35">
      <c r="A95" s="43"/>
      <c r="B95" s="102" t="s">
        <v>125</v>
      </c>
      <c r="C95" s="99">
        <v>0.6</v>
      </c>
      <c r="D95" s="99">
        <v>2</v>
      </c>
      <c r="E95" s="106">
        <v>0.4</v>
      </c>
      <c r="F95" s="78"/>
      <c r="H95" s="72"/>
      <c r="I95" s="72"/>
      <c r="J95" s="85"/>
    </row>
    <row r="96" spans="1:10" x14ac:dyDescent="0.35">
      <c r="A96" s="43"/>
      <c r="B96" s="102" t="s">
        <v>126</v>
      </c>
      <c r="C96" s="106">
        <v>1</v>
      </c>
      <c r="D96" s="106">
        <v>2</v>
      </c>
      <c r="E96" s="106">
        <v>0.4</v>
      </c>
      <c r="F96" s="78"/>
      <c r="H96" s="85"/>
      <c r="I96" s="85"/>
      <c r="J96" s="85"/>
    </row>
    <row r="97" spans="1:10" x14ac:dyDescent="0.35">
      <c r="A97" s="43"/>
      <c r="B97" s="78" t="s">
        <v>14</v>
      </c>
      <c r="C97" s="106"/>
      <c r="D97" s="106"/>
      <c r="E97" s="106"/>
      <c r="F97" s="78"/>
      <c r="H97" s="87"/>
      <c r="I97" s="87"/>
      <c r="J97" s="85"/>
    </row>
    <row r="98" spans="1:10" ht="13.15" x14ac:dyDescent="0.35">
      <c r="A98" s="43"/>
      <c r="B98" s="98" t="s">
        <v>127</v>
      </c>
      <c r="C98" s="106" t="s">
        <v>44</v>
      </c>
      <c r="D98" s="106" t="s">
        <v>9</v>
      </c>
      <c r="E98" s="106" t="s">
        <v>45</v>
      </c>
      <c r="F98" s="78"/>
      <c r="H98" s="85"/>
      <c r="I98" s="85"/>
      <c r="J98" s="85"/>
    </row>
    <row r="99" spans="1:10" x14ac:dyDescent="0.35">
      <c r="A99" s="43"/>
      <c r="B99" s="78" t="s">
        <v>128</v>
      </c>
      <c r="C99" s="106">
        <v>0.2</v>
      </c>
      <c r="D99" s="99">
        <v>0</v>
      </c>
      <c r="E99" s="106">
        <v>0.1</v>
      </c>
      <c r="F99" s="78"/>
      <c r="H99" s="72"/>
      <c r="I99" s="72"/>
      <c r="J99" s="85"/>
    </row>
    <row r="100" spans="1:10" x14ac:dyDescent="0.35">
      <c r="A100" s="43"/>
      <c r="B100" s="78" t="s">
        <v>129</v>
      </c>
      <c r="C100" s="106">
        <v>0.2</v>
      </c>
      <c r="D100" s="106">
        <v>0</v>
      </c>
      <c r="E100" s="106">
        <v>0.1</v>
      </c>
      <c r="F100" s="78"/>
      <c r="H100" s="72"/>
      <c r="I100" s="72"/>
      <c r="J100" s="85"/>
    </row>
    <row r="101" spans="1:10" x14ac:dyDescent="0.35">
      <c r="A101" s="43"/>
      <c r="B101" s="78" t="s">
        <v>130</v>
      </c>
      <c r="C101" s="106">
        <v>0.4</v>
      </c>
      <c r="D101" s="99">
        <v>0</v>
      </c>
      <c r="E101" s="99">
        <v>0</v>
      </c>
      <c r="F101" s="78"/>
      <c r="H101" s="72"/>
      <c r="I101" s="72"/>
      <c r="J101" s="85"/>
    </row>
    <row r="102" spans="1:10" x14ac:dyDescent="0.35">
      <c r="A102" s="43"/>
      <c r="B102" s="78" t="s">
        <v>131</v>
      </c>
      <c r="C102" s="106">
        <v>0.6</v>
      </c>
      <c r="D102" s="106">
        <v>0</v>
      </c>
      <c r="E102" s="106">
        <v>0</v>
      </c>
      <c r="F102" s="78"/>
      <c r="H102" s="85"/>
      <c r="I102" s="85"/>
      <c r="J102" s="85"/>
    </row>
    <row r="103" spans="1:10" x14ac:dyDescent="0.35">
      <c r="A103" s="43"/>
      <c r="B103" s="78" t="s">
        <v>132</v>
      </c>
      <c r="C103" s="106">
        <v>0</v>
      </c>
      <c r="D103" s="106">
        <v>0</v>
      </c>
      <c r="E103" s="106">
        <v>0</v>
      </c>
      <c r="F103" s="78"/>
      <c r="H103" s="85"/>
      <c r="I103" s="85"/>
      <c r="J103" s="85"/>
    </row>
    <row r="104" spans="1:10" x14ac:dyDescent="0.35">
      <c r="A104" s="43"/>
      <c r="B104" s="78" t="s">
        <v>133</v>
      </c>
      <c r="C104" s="106">
        <v>0.2</v>
      </c>
      <c r="D104" s="106">
        <v>0</v>
      </c>
      <c r="E104" s="106">
        <v>0.1</v>
      </c>
      <c r="F104" s="78"/>
      <c r="H104" s="85"/>
      <c r="I104" s="85"/>
      <c r="J104" s="85"/>
    </row>
    <row r="105" spans="1:10" x14ac:dyDescent="0.35">
      <c r="A105" s="43"/>
      <c r="B105" s="78" t="s">
        <v>14</v>
      </c>
      <c r="C105" s="106"/>
      <c r="D105" s="106"/>
      <c r="E105" s="106"/>
      <c r="F105" s="78"/>
      <c r="H105" s="87"/>
      <c r="I105" s="87"/>
      <c r="J105" s="85"/>
    </row>
    <row r="106" spans="1:10" ht="13.15" x14ac:dyDescent="0.35">
      <c r="A106" s="43"/>
      <c r="B106" s="98" t="s">
        <v>29</v>
      </c>
      <c r="C106" s="106" t="s">
        <v>44</v>
      </c>
      <c r="D106" s="106" t="s">
        <v>9</v>
      </c>
      <c r="E106" s="106" t="s">
        <v>45</v>
      </c>
      <c r="F106" s="78"/>
      <c r="H106" s="85"/>
      <c r="I106" s="85"/>
      <c r="J106" s="85"/>
    </row>
    <row r="107" spans="1:10" x14ac:dyDescent="0.35">
      <c r="A107" s="43"/>
      <c r="B107" s="78" t="s">
        <v>134</v>
      </c>
      <c r="C107" s="106">
        <v>0</v>
      </c>
      <c r="D107" s="106">
        <v>0</v>
      </c>
      <c r="E107" s="106">
        <v>0</v>
      </c>
      <c r="F107" s="78"/>
      <c r="H107" s="87"/>
      <c r="I107" s="87"/>
      <c r="J107" s="85"/>
    </row>
    <row r="108" spans="1:10" x14ac:dyDescent="0.35">
      <c r="A108" s="43"/>
      <c r="B108" s="78" t="s">
        <v>135</v>
      </c>
      <c r="C108" s="106">
        <v>0.4</v>
      </c>
      <c r="D108" s="106">
        <v>0</v>
      </c>
      <c r="E108" s="106">
        <v>0</v>
      </c>
      <c r="F108" s="78"/>
      <c r="H108" s="87"/>
      <c r="I108" s="87"/>
      <c r="J108" s="85"/>
    </row>
    <row r="109" spans="1:10" x14ac:dyDescent="0.35">
      <c r="A109" s="43"/>
      <c r="B109" s="78" t="s">
        <v>136</v>
      </c>
      <c r="C109" s="106">
        <v>1</v>
      </c>
      <c r="D109" s="106">
        <v>0</v>
      </c>
      <c r="E109" s="106">
        <v>0</v>
      </c>
      <c r="F109" s="78"/>
      <c r="H109" s="87"/>
      <c r="I109" s="87"/>
      <c r="J109" s="85"/>
    </row>
    <row r="110" spans="1:10" x14ac:dyDescent="0.35">
      <c r="A110" s="43"/>
      <c r="B110" s="78" t="s">
        <v>137</v>
      </c>
      <c r="C110" s="106">
        <v>1</v>
      </c>
      <c r="D110" s="106">
        <v>0</v>
      </c>
      <c r="E110" s="106">
        <v>0</v>
      </c>
      <c r="F110" s="78"/>
      <c r="H110" s="87"/>
      <c r="I110" s="87"/>
      <c r="J110" s="85"/>
    </row>
    <row r="111" spans="1:10" x14ac:dyDescent="0.35">
      <c r="A111" s="43"/>
      <c r="B111" s="78" t="s">
        <v>138</v>
      </c>
      <c r="C111" s="106">
        <v>1</v>
      </c>
      <c r="D111" s="106">
        <v>0</v>
      </c>
      <c r="E111" s="106">
        <v>0</v>
      </c>
      <c r="F111" s="78"/>
      <c r="H111" s="87"/>
      <c r="I111" s="87"/>
      <c r="J111" s="85"/>
    </row>
    <row r="112" spans="1:10" x14ac:dyDescent="0.35">
      <c r="A112" s="43"/>
      <c r="B112" s="78" t="s">
        <v>14</v>
      </c>
      <c r="C112" s="106"/>
      <c r="D112" s="106"/>
      <c r="E112" s="106"/>
      <c r="F112" s="78"/>
      <c r="H112" s="87"/>
      <c r="I112" s="87"/>
      <c r="J112" s="85"/>
    </row>
    <row r="113" spans="1:10" ht="13.15" x14ac:dyDescent="0.35">
      <c r="A113" s="43"/>
      <c r="B113" s="98" t="s">
        <v>30</v>
      </c>
      <c r="C113" s="106" t="s">
        <v>44</v>
      </c>
      <c r="D113" s="106" t="s">
        <v>9</v>
      </c>
      <c r="E113" s="106" t="s">
        <v>45</v>
      </c>
      <c r="F113" s="78"/>
      <c r="H113" s="85"/>
      <c r="I113" s="85"/>
      <c r="J113" s="85"/>
    </row>
    <row r="114" spans="1:10" x14ac:dyDescent="0.35">
      <c r="A114" s="43"/>
      <c r="B114" s="78" t="s">
        <v>139</v>
      </c>
      <c r="C114" s="106">
        <v>0</v>
      </c>
      <c r="D114" s="106">
        <v>0</v>
      </c>
      <c r="E114" s="106">
        <v>0</v>
      </c>
      <c r="F114" s="78"/>
      <c r="H114" s="85"/>
      <c r="I114" s="85"/>
      <c r="J114" s="85"/>
    </row>
    <row r="115" spans="1:10" x14ac:dyDescent="0.35">
      <c r="A115" s="43"/>
      <c r="B115" s="78" t="s">
        <v>140</v>
      </c>
      <c r="C115" s="106">
        <v>0.2</v>
      </c>
      <c r="D115" s="106">
        <v>2</v>
      </c>
      <c r="E115" s="106">
        <v>0.2</v>
      </c>
      <c r="F115" s="78"/>
      <c r="H115" s="85"/>
      <c r="I115" s="85"/>
      <c r="J115" s="85"/>
    </row>
    <row r="116" spans="1:10" ht="13.15" x14ac:dyDescent="0.35">
      <c r="A116" s="43"/>
      <c r="B116" s="78" t="s">
        <v>141</v>
      </c>
      <c r="C116" s="106">
        <v>0.2</v>
      </c>
      <c r="D116" s="106">
        <v>0</v>
      </c>
      <c r="E116" s="106">
        <v>0.1</v>
      </c>
      <c r="F116" s="98"/>
      <c r="H116" s="85"/>
      <c r="I116" s="85"/>
      <c r="J116" s="85"/>
    </row>
    <row r="117" spans="1:10" x14ac:dyDescent="0.35">
      <c r="A117" s="43"/>
      <c r="B117" s="78" t="s">
        <v>14</v>
      </c>
      <c r="C117" s="106"/>
      <c r="D117" s="106"/>
      <c r="E117" s="106"/>
      <c r="F117" s="78"/>
      <c r="H117" s="87"/>
      <c r="I117" s="87"/>
      <c r="J117" s="85"/>
    </row>
    <row r="118" spans="1:10" ht="13.15" x14ac:dyDescent="0.35">
      <c r="A118" s="43"/>
      <c r="B118" s="98" t="s">
        <v>31</v>
      </c>
      <c r="C118" s="106" t="s">
        <v>44</v>
      </c>
      <c r="D118" s="106" t="s">
        <v>9</v>
      </c>
      <c r="E118" s="106" t="s">
        <v>45</v>
      </c>
      <c r="F118" s="78"/>
      <c r="H118" s="85"/>
      <c r="I118" s="85"/>
      <c r="J118" s="85"/>
    </row>
    <row r="119" spans="1:10" x14ac:dyDescent="0.35">
      <c r="A119" s="43"/>
      <c r="B119" s="78" t="s">
        <v>114</v>
      </c>
      <c r="C119" s="106">
        <v>0</v>
      </c>
      <c r="D119" s="106">
        <v>0</v>
      </c>
      <c r="E119" s="106">
        <v>0</v>
      </c>
      <c r="F119" s="78" t="s">
        <v>142</v>
      </c>
      <c r="H119" s="85"/>
      <c r="I119" s="85"/>
      <c r="J119" s="85"/>
    </row>
    <row r="120" spans="1:10" x14ac:dyDescent="0.35">
      <c r="A120" s="43"/>
      <c r="B120" s="78" t="s">
        <v>143</v>
      </c>
      <c r="C120" s="106">
        <v>0.2</v>
      </c>
      <c r="D120" s="106">
        <v>0</v>
      </c>
      <c r="E120" s="106">
        <v>0.1</v>
      </c>
      <c r="F120" s="78" t="s">
        <v>88</v>
      </c>
      <c r="H120" s="85"/>
      <c r="I120" s="85"/>
      <c r="J120" s="85"/>
    </row>
    <row r="121" spans="1:10" x14ac:dyDescent="0.35">
      <c r="A121" s="43"/>
      <c r="B121" s="78" t="s">
        <v>144</v>
      </c>
      <c r="C121" s="106">
        <v>0.6</v>
      </c>
      <c r="D121" s="106">
        <v>0.5</v>
      </c>
      <c r="E121" s="106">
        <v>0.1</v>
      </c>
      <c r="F121" s="78" t="s">
        <v>90</v>
      </c>
      <c r="H121" s="85"/>
      <c r="I121" s="85"/>
      <c r="J121" s="85"/>
    </row>
    <row r="122" spans="1:10" x14ac:dyDescent="0.35">
      <c r="A122" s="43"/>
      <c r="B122" s="78" t="s">
        <v>145</v>
      </c>
      <c r="C122" s="106">
        <v>0.2</v>
      </c>
      <c r="D122" s="106">
        <v>0</v>
      </c>
      <c r="E122" s="106">
        <v>0.1</v>
      </c>
      <c r="F122" s="78" t="s">
        <v>146</v>
      </c>
      <c r="H122" s="85"/>
      <c r="I122" s="85"/>
      <c r="J122" s="85"/>
    </row>
    <row r="123" spans="1:10" x14ac:dyDescent="0.35">
      <c r="A123" s="43"/>
      <c r="B123" s="78" t="s">
        <v>147</v>
      </c>
      <c r="C123" s="106">
        <v>0.6</v>
      </c>
      <c r="D123" s="106">
        <v>0.5</v>
      </c>
      <c r="E123" s="106">
        <v>0.1</v>
      </c>
      <c r="F123" s="78" t="s">
        <v>148</v>
      </c>
      <c r="H123" s="85"/>
      <c r="I123" s="85"/>
      <c r="J123" s="85"/>
    </row>
    <row r="124" spans="1:10" x14ac:dyDescent="0.35">
      <c r="A124" s="43"/>
      <c r="B124" s="78" t="s">
        <v>149</v>
      </c>
      <c r="C124" s="106">
        <v>1</v>
      </c>
      <c r="D124" s="106">
        <v>0.5</v>
      </c>
      <c r="E124" s="106">
        <v>0.1</v>
      </c>
      <c r="F124" s="78" t="s">
        <v>148</v>
      </c>
      <c r="H124" s="85"/>
      <c r="I124" s="85"/>
      <c r="J124" s="85"/>
    </row>
    <row r="125" spans="1:10" x14ac:dyDescent="0.35">
      <c r="A125" s="43"/>
      <c r="B125" s="78" t="s">
        <v>14</v>
      </c>
      <c r="C125" s="106"/>
      <c r="D125" s="106"/>
      <c r="E125" s="106"/>
      <c r="F125" s="78" t="s">
        <v>150</v>
      </c>
      <c r="H125" s="87"/>
      <c r="I125" s="87"/>
      <c r="J125" s="85"/>
    </row>
    <row r="126" spans="1:10" ht="13.15" x14ac:dyDescent="0.35">
      <c r="A126" s="43"/>
      <c r="B126" s="98" t="s">
        <v>151</v>
      </c>
      <c r="C126" s="106" t="s">
        <v>44</v>
      </c>
      <c r="D126" s="106" t="s">
        <v>9</v>
      </c>
      <c r="E126" s="106" t="s">
        <v>45</v>
      </c>
      <c r="F126" s="78"/>
      <c r="H126" s="87"/>
      <c r="I126" s="87"/>
      <c r="J126" s="85"/>
    </row>
    <row r="127" spans="1:10" x14ac:dyDescent="0.35">
      <c r="A127" s="43"/>
      <c r="B127" s="78" t="s">
        <v>152</v>
      </c>
      <c r="C127" s="106">
        <v>0</v>
      </c>
      <c r="D127" s="106">
        <v>0</v>
      </c>
      <c r="E127" s="106">
        <v>0</v>
      </c>
      <c r="F127" s="78"/>
      <c r="H127" s="87"/>
      <c r="I127" s="87"/>
      <c r="J127" s="85"/>
    </row>
    <row r="128" spans="1:10" x14ac:dyDescent="0.35">
      <c r="A128" s="43"/>
      <c r="B128" s="78" t="s">
        <v>153</v>
      </c>
      <c r="C128" s="106">
        <v>0</v>
      </c>
      <c r="D128" s="106">
        <v>0</v>
      </c>
      <c r="E128" s="106">
        <v>0</v>
      </c>
      <c r="F128" s="78"/>
      <c r="H128" s="87"/>
      <c r="I128" s="87"/>
      <c r="J128" s="85"/>
    </row>
    <row r="129" spans="1:15" x14ac:dyDescent="0.35">
      <c r="A129" s="43"/>
      <c r="B129" s="78" t="s">
        <v>154</v>
      </c>
      <c r="C129" s="106">
        <v>0.2</v>
      </c>
      <c r="D129" s="106">
        <v>0</v>
      </c>
      <c r="E129" s="106">
        <v>0</v>
      </c>
      <c r="F129" s="78"/>
      <c r="H129" s="87"/>
      <c r="I129" s="87"/>
      <c r="J129" s="85"/>
    </row>
    <row r="130" spans="1:15" x14ac:dyDescent="0.35">
      <c r="A130" s="43"/>
      <c r="B130" s="78" t="s">
        <v>155</v>
      </c>
      <c r="C130" s="106">
        <v>0.4</v>
      </c>
      <c r="D130" s="106">
        <v>0</v>
      </c>
      <c r="E130" s="106">
        <v>0</v>
      </c>
      <c r="F130" s="78"/>
      <c r="H130" s="87"/>
      <c r="I130" s="87"/>
      <c r="J130" s="85"/>
    </row>
    <row r="131" spans="1:15" x14ac:dyDescent="0.35">
      <c r="A131" s="43"/>
      <c r="B131" s="78" t="s">
        <v>156</v>
      </c>
      <c r="C131" s="106">
        <v>0.6</v>
      </c>
      <c r="D131" s="106">
        <v>0</v>
      </c>
      <c r="E131" s="106">
        <v>0</v>
      </c>
      <c r="F131" s="78"/>
      <c r="H131" s="87"/>
      <c r="I131" s="87"/>
      <c r="J131" s="85"/>
    </row>
    <row r="132" spans="1:15" x14ac:dyDescent="0.35">
      <c r="A132" s="43"/>
      <c r="B132" s="78" t="s">
        <v>14</v>
      </c>
      <c r="C132" s="106"/>
      <c r="D132" s="106"/>
      <c r="E132" s="106"/>
      <c r="F132" s="78"/>
      <c r="H132" s="87"/>
      <c r="I132" s="87"/>
      <c r="J132" s="85"/>
    </row>
    <row r="133" spans="1:15" ht="13.15" x14ac:dyDescent="0.35">
      <c r="A133" s="43"/>
      <c r="B133" s="98" t="s">
        <v>157</v>
      </c>
      <c r="C133" s="106" t="s">
        <v>44</v>
      </c>
      <c r="D133" s="106" t="s">
        <v>9</v>
      </c>
      <c r="E133" s="106" t="s">
        <v>45</v>
      </c>
      <c r="F133" s="78"/>
      <c r="H133" s="85"/>
      <c r="I133" s="85"/>
      <c r="J133" s="85"/>
      <c r="O133" s="71"/>
    </row>
    <row r="134" spans="1:15" ht="13.15" x14ac:dyDescent="0.35">
      <c r="A134" s="43"/>
      <c r="B134" s="78" t="s">
        <v>158</v>
      </c>
      <c r="C134" s="106">
        <v>1</v>
      </c>
      <c r="D134" s="106">
        <v>2</v>
      </c>
      <c r="E134" s="106">
        <v>0.1</v>
      </c>
      <c r="F134" s="78"/>
      <c r="H134" s="85"/>
      <c r="I134" s="85"/>
      <c r="J134" s="85"/>
      <c r="O134" s="71"/>
    </row>
    <row r="135" spans="1:15" ht="13.15" x14ac:dyDescent="0.35">
      <c r="A135" s="43"/>
      <c r="B135" s="78" t="s">
        <v>159</v>
      </c>
      <c r="C135" s="106">
        <v>0.6</v>
      </c>
      <c r="D135" s="106">
        <v>2</v>
      </c>
      <c r="E135" s="106">
        <v>0.1</v>
      </c>
      <c r="F135" s="78"/>
      <c r="H135" s="85"/>
      <c r="I135" s="85"/>
      <c r="J135" s="85"/>
      <c r="O135" s="71"/>
    </row>
    <row r="136" spans="1:15" ht="13.15" x14ac:dyDescent="0.35">
      <c r="A136" s="43"/>
      <c r="B136" s="78" t="s">
        <v>160</v>
      </c>
      <c r="C136" s="106">
        <v>0.6</v>
      </c>
      <c r="D136" s="106">
        <v>2</v>
      </c>
      <c r="E136" s="106">
        <v>0.1</v>
      </c>
      <c r="F136" s="78"/>
      <c r="H136" s="85"/>
      <c r="I136" s="85"/>
      <c r="J136" s="85"/>
      <c r="O136" s="71"/>
    </row>
    <row r="137" spans="1:15" x14ac:dyDescent="0.35">
      <c r="A137" s="43"/>
      <c r="B137" s="78" t="s">
        <v>161</v>
      </c>
      <c r="C137" s="106">
        <v>0.6</v>
      </c>
      <c r="D137" s="106">
        <v>0</v>
      </c>
      <c r="E137" s="106">
        <v>0.1</v>
      </c>
      <c r="F137" s="78"/>
      <c r="H137" s="85"/>
      <c r="I137" s="85"/>
      <c r="J137" s="85"/>
      <c r="O137" s="71"/>
    </row>
    <row r="138" spans="1:15" x14ac:dyDescent="0.35">
      <c r="A138" s="43"/>
      <c r="B138" s="78" t="s">
        <v>162</v>
      </c>
      <c r="C138" s="106">
        <v>0</v>
      </c>
      <c r="D138" s="106">
        <v>0</v>
      </c>
      <c r="E138" s="106">
        <v>0</v>
      </c>
      <c r="F138" s="78"/>
      <c r="H138" s="85"/>
      <c r="I138" s="85"/>
      <c r="J138" s="85"/>
      <c r="O138" s="71"/>
    </row>
    <row r="139" spans="1:15" x14ac:dyDescent="0.35">
      <c r="A139" s="43"/>
      <c r="B139" s="78" t="s">
        <v>163</v>
      </c>
      <c r="C139" s="106">
        <v>0.2</v>
      </c>
      <c r="D139" s="106">
        <v>0</v>
      </c>
      <c r="E139" s="106">
        <v>0</v>
      </c>
      <c r="F139" s="78"/>
      <c r="H139" s="85"/>
      <c r="I139" s="85"/>
      <c r="J139" s="85"/>
      <c r="O139" s="71"/>
    </row>
    <row r="140" spans="1:15" x14ac:dyDescent="0.35">
      <c r="A140" s="43"/>
      <c r="B140" s="78" t="s">
        <v>14</v>
      </c>
      <c r="C140" s="106"/>
      <c r="D140" s="106"/>
      <c r="E140" s="106"/>
      <c r="F140" s="78"/>
      <c r="H140" s="85"/>
      <c r="I140" s="85"/>
      <c r="J140" s="85"/>
      <c r="K140" s="71"/>
      <c r="L140" s="71"/>
      <c r="M140" s="71"/>
      <c r="N140" s="71"/>
      <c r="O140" s="71"/>
    </row>
    <row r="141" spans="1:15" ht="13.15" x14ac:dyDescent="0.35">
      <c r="A141" s="43"/>
      <c r="B141" s="98" t="s">
        <v>35</v>
      </c>
      <c r="C141" s="106"/>
      <c r="D141" s="106"/>
      <c r="E141" s="106"/>
      <c r="F141" s="78"/>
      <c r="H141" s="85"/>
      <c r="I141" s="85"/>
      <c r="J141" s="85"/>
      <c r="K141" s="71"/>
      <c r="L141" s="71"/>
      <c r="M141" s="71"/>
      <c r="N141" s="71"/>
      <c r="O141" s="71"/>
    </row>
    <row r="142" spans="1:15" x14ac:dyDescent="0.35">
      <c r="A142" s="43"/>
      <c r="B142" s="78" t="s">
        <v>164</v>
      </c>
      <c r="C142" s="106">
        <v>0</v>
      </c>
      <c r="D142" s="106">
        <v>0</v>
      </c>
      <c r="E142" s="106">
        <v>0</v>
      </c>
      <c r="F142" s="78"/>
      <c r="H142" s="85"/>
      <c r="I142" s="85"/>
      <c r="J142" s="85"/>
      <c r="K142" s="71"/>
      <c r="L142" s="71"/>
      <c r="M142" s="71"/>
      <c r="N142" s="71"/>
      <c r="O142" s="71"/>
    </row>
    <row r="143" spans="1:15" x14ac:dyDescent="0.35">
      <c r="A143" s="43"/>
      <c r="B143" s="78" t="s">
        <v>165</v>
      </c>
      <c r="C143" s="106">
        <v>0</v>
      </c>
      <c r="D143" s="106">
        <v>1</v>
      </c>
      <c r="E143" s="106">
        <v>0</v>
      </c>
      <c r="F143" s="78"/>
      <c r="H143" s="85"/>
      <c r="I143" s="85"/>
      <c r="J143" s="85"/>
      <c r="K143" s="71"/>
      <c r="L143" s="71"/>
      <c r="M143" s="71"/>
      <c r="N143" s="71"/>
      <c r="O143" s="71"/>
    </row>
    <row r="144" spans="1:15" x14ac:dyDescent="0.35">
      <c r="A144" s="43"/>
      <c r="B144" s="78" t="s">
        <v>166</v>
      </c>
      <c r="C144" s="106">
        <v>0</v>
      </c>
      <c r="D144" s="106">
        <v>1</v>
      </c>
      <c r="E144" s="106">
        <v>0</v>
      </c>
      <c r="F144" s="78"/>
      <c r="H144" s="85"/>
      <c r="I144" s="85"/>
      <c r="J144" s="85"/>
      <c r="K144" s="71"/>
      <c r="L144" s="71"/>
      <c r="M144" s="71"/>
      <c r="N144" s="71"/>
      <c r="O144" s="71"/>
    </row>
    <row r="145" spans="1:21" x14ac:dyDescent="0.35">
      <c r="A145" s="43"/>
      <c r="B145" s="78" t="s">
        <v>14</v>
      </c>
      <c r="C145" s="106"/>
      <c r="D145" s="106"/>
      <c r="E145" s="106"/>
      <c r="F145" s="78"/>
      <c r="H145" s="85"/>
      <c r="I145" s="85"/>
      <c r="J145" s="85"/>
      <c r="K145" s="71"/>
      <c r="L145" s="71"/>
      <c r="M145" s="71"/>
      <c r="N145" s="71"/>
      <c r="O145" s="71"/>
    </row>
    <row r="146" spans="1:21" ht="13.15" x14ac:dyDescent="0.35">
      <c r="A146" s="43"/>
      <c r="B146" s="98" t="s">
        <v>36</v>
      </c>
      <c r="C146" s="106" t="s">
        <v>44</v>
      </c>
      <c r="D146" s="106" t="s">
        <v>9</v>
      </c>
      <c r="E146" s="106" t="s">
        <v>45</v>
      </c>
      <c r="F146" s="78"/>
      <c r="H146" s="87"/>
      <c r="I146" s="87"/>
      <c r="J146" s="85"/>
      <c r="K146" s="71"/>
      <c r="L146" s="71"/>
      <c r="M146" s="71"/>
      <c r="N146" s="71"/>
      <c r="O146" s="71"/>
    </row>
    <row r="147" spans="1:21" x14ac:dyDescent="0.35">
      <c r="A147" s="43"/>
      <c r="B147" s="102" t="s">
        <v>167</v>
      </c>
      <c r="C147" s="106">
        <v>0</v>
      </c>
      <c r="D147" s="106">
        <v>0</v>
      </c>
      <c r="E147" s="106">
        <v>0</v>
      </c>
      <c r="F147" s="78" t="s">
        <v>90</v>
      </c>
      <c r="H147" s="87"/>
      <c r="I147" s="87"/>
      <c r="J147" s="85"/>
      <c r="K147" s="71"/>
      <c r="L147" s="71"/>
      <c r="M147" s="71"/>
      <c r="N147" s="71"/>
      <c r="O147" s="71"/>
    </row>
    <row r="148" spans="1:21" x14ac:dyDescent="0.35">
      <c r="A148" s="43"/>
      <c r="B148" s="102" t="s">
        <v>168</v>
      </c>
      <c r="C148" s="106">
        <v>0</v>
      </c>
      <c r="D148" s="106">
        <v>0</v>
      </c>
      <c r="E148" s="106">
        <v>0.1</v>
      </c>
      <c r="F148" s="78" t="s">
        <v>90</v>
      </c>
      <c r="H148" s="85"/>
      <c r="I148" s="85"/>
      <c r="J148" s="85"/>
      <c r="K148" s="71"/>
      <c r="L148" s="71"/>
      <c r="M148" s="71"/>
      <c r="N148" s="71"/>
      <c r="O148" s="71"/>
    </row>
    <row r="149" spans="1:21" x14ac:dyDescent="0.35">
      <c r="A149" s="43"/>
      <c r="B149" s="102" t="s">
        <v>169</v>
      </c>
      <c r="C149" s="106">
        <v>0</v>
      </c>
      <c r="D149" s="106">
        <v>0</v>
      </c>
      <c r="E149" s="106">
        <v>0.2</v>
      </c>
      <c r="F149" s="78" t="s">
        <v>170</v>
      </c>
      <c r="H149" s="85"/>
      <c r="I149" s="85"/>
      <c r="J149" s="85"/>
      <c r="K149" s="71"/>
      <c r="L149" s="71"/>
      <c r="M149" s="71"/>
      <c r="N149" s="71"/>
      <c r="O149" s="71"/>
    </row>
    <row r="150" spans="1:21" x14ac:dyDescent="0.35">
      <c r="A150" s="43"/>
      <c r="B150" s="78" t="s">
        <v>14</v>
      </c>
      <c r="C150" s="106"/>
      <c r="D150" s="106"/>
      <c r="E150" s="106"/>
      <c r="F150" s="78" t="s">
        <v>88</v>
      </c>
      <c r="H150" s="85"/>
      <c r="I150" s="85"/>
      <c r="J150" s="85"/>
      <c r="K150" s="71"/>
      <c r="L150" s="71"/>
      <c r="M150" s="71"/>
      <c r="N150" s="71"/>
      <c r="O150" s="71"/>
    </row>
    <row r="151" spans="1:21" ht="13.15" x14ac:dyDescent="0.35">
      <c r="A151" s="43"/>
      <c r="B151" s="98" t="s">
        <v>37</v>
      </c>
      <c r="C151" s="106" t="s">
        <v>44</v>
      </c>
      <c r="D151" s="106" t="s">
        <v>9</v>
      </c>
      <c r="E151" s="106" t="s">
        <v>45</v>
      </c>
      <c r="F151" s="78"/>
      <c r="H151" s="85"/>
      <c r="I151" s="85"/>
      <c r="J151" s="85"/>
      <c r="K151" s="71"/>
      <c r="L151" s="71"/>
      <c r="M151" s="71"/>
      <c r="N151" s="71"/>
      <c r="O151" s="71"/>
    </row>
    <row r="152" spans="1:21" x14ac:dyDescent="0.35">
      <c r="A152" s="43"/>
      <c r="B152" s="78" t="s">
        <v>171</v>
      </c>
      <c r="C152" s="106">
        <v>0</v>
      </c>
      <c r="D152" s="106">
        <v>0</v>
      </c>
      <c r="E152" s="106">
        <v>0</v>
      </c>
      <c r="F152" s="78"/>
      <c r="H152" s="87"/>
      <c r="I152" s="87"/>
      <c r="J152" s="85"/>
      <c r="K152" s="71"/>
      <c r="L152" s="71"/>
      <c r="M152" s="71"/>
      <c r="N152" s="71"/>
      <c r="O152" s="71"/>
    </row>
    <row r="153" spans="1:21" x14ac:dyDescent="0.35">
      <c r="A153" s="43"/>
      <c r="B153" s="78" t="s">
        <v>172</v>
      </c>
      <c r="C153" s="106">
        <v>0.4</v>
      </c>
      <c r="D153" s="106">
        <v>0</v>
      </c>
      <c r="E153" s="106">
        <v>0.1</v>
      </c>
      <c r="F153" s="78"/>
      <c r="H153" s="87"/>
      <c r="I153" s="87"/>
      <c r="J153" s="85"/>
      <c r="K153" s="71"/>
      <c r="L153" s="71"/>
      <c r="M153" s="71"/>
      <c r="N153" s="71"/>
      <c r="O153" s="71"/>
    </row>
    <row r="154" spans="1:21" x14ac:dyDescent="0.35">
      <c r="A154" s="43"/>
      <c r="B154" s="78" t="s">
        <v>173</v>
      </c>
      <c r="C154" s="106">
        <v>1</v>
      </c>
      <c r="D154" s="106">
        <v>0</v>
      </c>
      <c r="E154" s="106">
        <v>0.2</v>
      </c>
      <c r="F154" s="78"/>
      <c r="H154" s="85"/>
      <c r="I154" s="85"/>
      <c r="J154" s="85"/>
      <c r="K154" s="71"/>
      <c r="L154" s="71"/>
      <c r="M154" s="71"/>
      <c r="N154" s="71"/>
      <c r="O154" s="71"/>
    </row>
    <row r="155" spans="1:21" x14ac:dyDescent="0.35">
      <c r="A155" s="43"/>
      <c r="B155" s="78" t="s">
        <v>14</v>
      </c>
      <c r="C155" s="106"/>
      <c r="D155" s="106"/>
      <c r="E155" s="106"/>
      <c r="F155" s="78"/>
      <c r="G155" s="71"/>
      <c r="H155" s="87"/>
      <c r="I155" s="87"/>
      <c r="J155" s="85"/>
      <c r="K155" s="71"/>
      <c r="L155" s="71"/>
      <c r="M155" s="71"/>
      <c r="N155" s="71"/>
      <c r="O155" s="71"/>
      <c r="P155" s="71"/>
      <c r="Q155" s="71"/>
      <c r="R155" s="71"/>
      <c r="S155" s="71"/>
    </row>
    <row r="156" spans="1:21" ht="13.15" x14ac:dyDescent="0.35">
      <c r="A156" s="43"/>
      <c r="B156" s="98" t="s">
        <v>174</v>
      </c>
      <c r="C156" s="106" t="s">
        <v>44</v>
      </c>
      <c r="D156" s="106" t="s">
        <v>9</v>
      </c>
      <c r="E156" s="106" t="s">
        <v>45</v>
      </c>
      <c r="H156" s="85"/>
      <c r="I156" s="85"/>
      <c r="J156" s="85"/>
    </row>
    <row r="157" spans="1:21" x14ac:dyDescent="0.35">
      <c r="A157" s="43"/>
      <c r="B157" s="102" t="s">
        <v>114</v>
      </c>
      <c r="C157" s="106">
        <v>0.6</v>
      </c>
      <c r="D157" s="106">
        <v>0.5</v>
      </c>
      <c r="E157" s="106">
        <v>0.5</v>
      </c>
      <c r="H157" s="85"/>
      <c r="I157" s="85"/>
      <c r="J157" s="85"/>
      <c r="K157" s="71"/>
      <c r="P157" s="71"/>
      <c r="U157" s="71"/>
    </row>
    <row r="158" spans="1:21" x14ac:dyDescent="0.35">
      <c r="A158" s="43"/>
      <c r="B158" s="102" t="s">
        <v>115</v>
      </c>
      <c r="C158" s="106">
        <v>0</v>
      </c>
      <c r="D158" s="106">
        <v>0</v>
      </c>
      <c r="E158" s="106">
        <v>0</v>
      </c>
      <c r="H158" s="85"/>
      <c r="I158" s="85"/>
      <c r="J158" s="85"/>
      <c r="K158" s="71"/>
      <c r="P158" s="71"/>
      <c r="U158" s="71"/>
    </row>
    <row r="159" spans="1:21" x14ac:dyDescent="0.35">
      <c r="A159" s="43"/>
      <c r="B159" s="78" t="s">
        <v>14</v>
      </c>
      <c r="C159" s="106"/>
      <c r="D159" s="106"/>
      <c r="E159" s="106"/>
      <c r="H159" s="85"/>
      <c r="I159" s="85"/>
      <c r="J159" s="85"/>
      <c r="K159" s="71"/>
      <c r="P159" s="71"/>
      <c r="U159" s="71"/>
    </row>
    <row r="160" spans="1:21" ht="13.15" x14ac:dyDescent="0.4">
      <c r="A160" s="43"/>
      <c r="B160" s="103" t="s">
        <v>39</v>
      </c>
      <c r="C160" s="106"/>
      <c r="D160" s="106"/>
      <c r="E160" s="106"/>
      <c r="F160" s="78"/>
      <c r="H160" s="87"/>
      <c r="I160" s="87"/>
      <c r="J160" s="85"/>
      <c r="K160" s="71"/>
      <c r="P160" s="71"/>
      <c r="Q160" s="71"/>
      <c r="R160" s="71"/>
      <c r="S160" s="71"/>
      <c r="T160" s="71"/>
      <c r="U160" s="71"/>
    </row>
    <row r="161" spans="1:21" x14ac:dyDescent="0.35">
      <c r="A161" s="43"/>
      <c r="B161" s="78" t="s">
        <v>175</v>
      </c>
      <c r="C161" s="109">
        <v>0</v>
      </c>
      <c r="D161" s="106">
        <v>0</v>
      </c>
      <c r="E161" s="106">
        <v>0</v>
      </c>
      <c r="F161" s="78"/>
      <c r="G161" s="71"/>
      <c r="H161" s="87"/>
      <c r="I161" s="87"/>
      <c r="J161" s="85"/>
      <c r="K161" s="71"/>
      <c r="P161" s="71"/>
      <c r="Q161" s="71"/>
      <c r="R161" s="71"/>
      <c r="S161" s="71"/>
      <c r="T161" s="71"/>
      <c r="U161" s="71"/>
    </row>
    <row r="162" spans="1:21" x14ac:dyDescent="0.35">
      <c r="A162" s="43"/>
      <c r="B162" s="78" t="s">
        <v>176</v>
      </c>
      <c r="C162" s="109">
        <v>0</v>
      </c>
      <c r="D162" s="106">
        <v>2</v>
      </c>
      <c r="E162" s="106">
        <v>0.2</v>
      </c>
      <c r="F162" s="78"/>
      <c r="H162" s="87"/>
      <c r="I162" s="87"/>
      <c r="J162" s="85"/>
    </row>
    <row r="163" spans="1:21" x14ac:dyDescent="0.35">
      <c r="A163" s="43"/>
      <c r="B163" s="78" t="s">
        <v>177</v>
      </c>
      <c r="C163" s="109">
        <v>0</v>
      </c>
      <c r="D163" s="106">
        <v>2</v>
      </c>
      <c r="E163" s="106">
        <v>0</v>
      </c>
      <c r="F163" s="78"/>
      <c r="H163" s="87"/>
      <c r="I163" s="87"/>
      <c r="J163" s="85"/>
    </row>
    <row r="164" spans="1:21" x14ac:dyDescent="0.35">
      <c r="A164" s="43"/>
      <c r="B164" s="78" t="s">
        <v>178</v>
      </c>
      <c r="C164" s="109">
        <v>0.2</v>
      </c>
      <c r="D164" s="106">
        <v>0</v>
      </c>
      <c r="E164" s="106">
        <v>0</v>
      </c>
      <c r="F164" s="78"/>
      <c r="H164" s="87"/>
      <c r="I164" s="87"/>
      <c r="J164" s="85"/>
    </row>
    <row r="165" spans="1:21" x14ac:dyDescent="0.35">
      <c r="A165" s="43"/>
      <c r="B165" s="78" t="s">
        <v>179</v>
      </c>
      <c r="C165" s="109">
        <v>0</v>
      </c>
      <c r="D165" s="106">
        <v>0</v>
      </c>
      <c r="E165" s="106">
        <v>1</v>
      </c>
      <c r="F165" s="78"/>
      <c r="H165" s="87"/>
      <c r="I165" s="87"/>
      <c r="J165" s="85"/>
    </row>
    <row r="166" spans="1:21" x14ac:dyDescent="0.35">
      <c r="A166" s="43"/>
      <c r="B166" s="78" t="s">
        <v>180</v>
      </c>
      <c r="C166" s="109">
        <v>0.6</v>
      </c>
      <c r="D166" s="106">
        <v>1</v>
      </c>
      <c r="E166" s="106">
        <v>1</v>
      </c>
      <c r="F166" s="78"/>
      <c r="H166" s="85"/>
      <c r="I166" s="85"/>
      <c r="J166" s="85"/>
    </row>
    <row r="167" spans="1:21" x14ac:dyDescent="0.35">
      <c r="A167" s="43"/>
      <c r="B167" s="78" t="s">
        <v>14</v>
      </c>
      <c r="C167" s="106"/>
      <c r="D167" s="106"/>
      <c r="E167" s="106"/>
      <c r="F167" s="78"/>
      <c r="H167" s="87"/>
      <c r="I167" s="87"/>
      <c r="J167" s="85"/>
    </row>
    <row r="168" spans="1:21" ht="13.15" x14ac:dyDescent="0.35">
      <c r="A168" s="43"/>
      <c r="B168" s="98" t="s">
        <v>181</v>
      </c>
      <c r="C168" s="106" t="s">
        <v>44</v>
      </c>
      <c r="D168" s="106" t="s">
        <v>9</v>
      </c>
      <c r="E168" s="106" t="s">
        <v>45</v>
      </c>
      <c r="F168" s="78"/>
      <c r="G168" s="71"/>
      <c r="H168" s="85"/>
      <c r="I168" s="85"/>
      <c r="J168" s="85"/>
    </row>
    <row r="169" spans="1:21" x14ac:dyDescent="0.35">
      <c r="A169" s="43"/>
      <c r="B169" s="78" t="s">
        <v>182</v>
      </c>
      <c r="C169" s="106">
        <v>0</v>
      </c>
      <c r="D169" s="106">
        <v>0</v>
      </c>
      <c r="E169" s="106">
        <v>0</v>
      </c>
      <c r="F169" s="78"/>
      <c r="H169" s="85"/>
      <c r="I169" s="85"/>
      <c r="J169" s="85"/>
    </row>
    <row r="170" spans="1:21" ht="13.15" x14ac:dyDescent="0.35">
      <c r="A170" s="43"/>
      <c r="B170" s="102" t="s">
        <v>225</v>
      </c>
      <c r="C170" s="106">
        <v>0</v>
      </c>
      <c r="D170" s="106">
        <v>0</v>
      </c>
      <c r="E170" s="106">
        <v>0.2</v>
      </c>
      <c r="F170" s="78"/>
      <c r="H170" s="85"/>
      <c r="I170" s="85"/>
      <c r="J170" s="85"/>
    </row>
    <row r="171" spans="1:21" x14ac:dyDescent="0.35">
      <c r="A171" s="43"/>
      <c r="B171" s="102" t="s">
        <v>183</v>
      </c>
      <c r="C171" s="106">
        <v>0</v>
      </c>
      <c r="D171" s="106">
        <v>0</v>
      </c>
      <c r="E171" s="106">
        <v>0.5</v>
      </c>
      <c r="F171" s="78"/>
      <c r="H171" s="85"/>
      <c r="I171" s="85"/>
      <c r="J171" s="85"/>
    </row>
    <row r="172" spans="1:21" x14ac:dyDescent="0.35">
      <c r="A172" s="43"/>
      <c r="B172" s="102" t="s">
        <v>184</v>
      </c>
      <c r="C172" s="106">
        <v>0</v>
      </c>
      <c r="D172" s="106">
        <v>0</v>
      </c>
      <c r="E172" s="106">
        <v>0.1</v>
      </c>
      <c r="F172" s="78"/>
      <c r="H172" s="85"/>
      <c r="I172" s="85"/>
      <c r="J172" s="85"/>
    </row>
    <row r="173" spans="1:21" x14ac:dyDescent="0.35">
      <c r="A173" s="43"/>
      <c r="B173" s="102" t="s">
        <v>185</v>
      </c>
      <c r="C173" s="106">
        <v>0</v>
      </c>
      <c r="D173" s="106">
        <v>0</v>
      </c>
      <c r="E173" s="106">
        <v>0.1</v>
      </c>
      <c r="F173" s="78"/>
      <c r="H173" s="85"/>
      <c r="I173" s="85"/>
      <c r="J173" s="85"/>
    </row>
    <row r="174" spans="1:21" x14ac:dyDescent="0.35">
      <c r="A174" s="43"/>
      <c r="B174" s="102" t="s">
        <v>186</v>
      </c>
      <c r="C174" s="106">
        <v>0</v>
      </c>
      <c r="D174" s="106">
        <v>0</v>
      </c>
      <c r="E174" s="106">
        <v>0.1</v>
      </c>
      <c r="F174" s="78"/>
      <c r="H174" s="85"/>
      <c r="I174" s="85"/>
      <c r="J174" s="85"/>
    </row>
    <row r="175" spans="1:21" x14ac:dyDescent="0.35">
      <c r="A175" s="43"/>
      <c r="B175" s="78" t="s">
        <v>14</v>
      </c>
      <c r="C175" s="99"/>
      <c r="D175" s="99"/>
      <c r="E175" s="99"/>
      <c r="F175" s="78"/>
      <c r="H175" s="85"/>
      <c r="I175" s="85"/>
      <c r="J175" s="85"/>
    </row>
    <row r="176" spans="1:21" x14ac:dyDescent="0.35">
      <c r="A176" s="43"/>
      <c r="B176" s="71"/>
      <c r="C176" s="84"/>
      <c r="D176" s="84"/>
      <c r="E176" s="84"/>
      <c r="F176" s="78"/>
      <c r="H176" s="85"/>
      <c r="I176" s="85"/>
      <c r="J176" s="85"/>
    </row>
    <row r="177" spans="1:8" x14ac:dyDescent="0.35">
      <c r="A177" s="43"/>
      <c r="B177" s="78"/>
      <c r="C177" s="99"/>
      <c r="D177" s="99"/>
      <c r="E177" s="99"/>
      <c r="F177" s="78"/>
    </row>
    <row r="178" spans="1:8" ht="21" customHeight="1" x14ac:dyDescent="0.35">
      <c r="A178" s="43"/>
      <c r="B178" s="78"/>
      <c r="C178" s="99"/>
      <c r="D178" s="99"/>
      <c r="E178" s="99"/>
      <c r="F178" s="78"/>
    </row>
    <row r="179" spans="1:8" ht="15" hidden="1" x14ac:dyDescent="0.35">
      <c r="A179" s="43"/>
      <c r="B179" s="94" t="s">
        <v>187</v>
      </c>
      <c r="C179" s="110" t="s">
        <v>188</v>
      </c>
      <c r="D179" s="112"/>
      <c r="E179" s="112"/>
      <c r="F179" s="95"/>
    </row>
    <row r="180" spans="1:8" hidden="1" x14ac:dyDescent="0.35">
      <c r="A180" s="43"/>
      <c r="B180" s="93" t="s">
        <v>189</v>
      </c>
      <c r="C180" s="99" t="s">
        <v>190</v>
      </c>
      <c r="D180" s="99"/>
      <c r="E180" s="99"/>
      <c r="F180" s="78"/>
      <c r="H180" s="22" t="s">
        <v>90</v>
      </c>
    </row>
    <row r="181" spans="1:8" ht="14.25" hidden="1" x14ac:dyDescent="0.35">
      <c r="A181" s="43"/>
      <c r="B181" s="93" t="s">
        <v>191</v>
      </c>
      <c r="C181" s="99" t="s">
        <v>190</v>
      </c>
      <c r="D181" s="99"/>
      <c r="E181" s="99"/>
      <c r="F181" s="78"/>
      <c r="H181" s="96"/>
    </row>
    <row r="182" spans="1:8" ht="14.25" hidden="1" x14ac:dyDescent="0.35">
      <c r="A182" s="43"/>
      <c r="B182" s="93" t="s">
        <v>192</v>
      </c>
      <c r="C182" s="99" t="s">
        <v>193</v>
      </c>
      <c r="D182" s="99"/>
      <c r="E182" s="99"/>
      <c r="F182" s="78"/>
      <c r="H182" s="96"/>
    </row>
    <row r="183" spans="1:8" ht="14.25" hidden="1" x14ac:dyDescent="0.35">
      <c r="A183" s="43"/>
      <c r="B183" s="93" t="s">
        <v>194</v>
      </c>
      <c r="C183" s="99" t="s">
        <v>190</v>
      </c>
      <c r="D183" s="99"/>
      <c r="E183" s="99"/>
      <c r="F183" s="78"/>
      <c r="H183" s="96"/>
    </row>
    <row r="184" spans="1:8" ht="14.25" hidden="1" x14ac:dyDescent="0.35">
      <c r="A184" s="43"/>
      <c r="B184" s="93" t="s">
        <v>195</v>
      </c>
      <c r="C184" s="99" t="s">
        <v>193</v>
      </c>
      <c r="D184" s="99"/>
      <c r="E184" s="99"/>
      <c r="F184" s="78"/>
      <c r="H184" s="96"/>
    </row>
    <row r="185" spans="1:8" ht="14.25" hidden="1" x14ac:dyDescent="0.35">
      <c r="A185" s="43"/>
      <c r="B185" s="93" t="s">
        <v>196</v>
      </c>
      <c r="C185" s="99" t="s">
        <v>193</v>
      </c>
      <c r="D185" s="99"/>
      <c r="E185" s="99"/>
      <c r="F185" s="78"/>
      <c r="H185" s="96"/>
    </row>
    <row r="186" spans="1:8" ht="14.25" hidden="1" x14ac:dyDescent="0.35">
      <c r="A186" s="43"/>
      <c r="B186" s="93" t="s">
        <v>197</v>
      </c>
      <c r="C186" s="99" t="s">
        <v>193</v>
      </c>
      <c r="D186" s="99"/>
      <c r="E186" s="99"/>
      <c r="F186" s="78"/>
      <c r="H186" s="96"/>
    </row>
    <row r="187" spans="1:8" ht="14.25" hidden="1" x14ac:dyDescent="0.35">
      <c r="A187" s="43"/>
      <c r="B187" s="93" t="s">
        <v>198</v>
      </c>
      <c r="C187" s="99" t="s">
        <v>193</v>
      </c>
      <c r="D187" s="99"/>
      <c r="E187" s="99"/>
      <c r="F187" s="78"/>
      <c r="H187" s="96"/>
    </row>
    <row r="188" spans="1:8" ht="14.25" hidden="1" x14ac:dyDescent="0.35">
      <c r="A188" s="43"/>
      <c r="B188" s="93" t="s">
        <v>199</v>
      </c>
      <c r="C188" s="99" t="s">
        <v>200</v>
      </c>
      <c r="D188" s="99"/>
      <c r="E188" s="99"/>
      <c r="F188" s="78"/>
      <c r="H188" s="96"/>
    </row>
    <row r="189" spans="1:8" ht="14.25" hidden="1" x14ac:dyDescent="0.35">
      <c r="A189" s="43"/>
      <c r="B189" s="93" t="s">
        <v>201</v>
      </c>
      <c r="C189" s="99" t="s">
        <v>190</v>
      </c>
      <c r="D189" s="99"/>
      <c r="E189" s="99"/>
      <c r="F189" s="78"/>
      <c r="H189" s="96"/>
    </row>
    <row r="190" spans="1:8" ht="14.25" hidden="1" x14ac:dyDescent="0.35">
      <c r="A190" s="43"/>
      <c r="B190" s="93" t="s">
        <v>202</v>
      </c>
      <c r="C190" s="99" t="s">
        <v>193</v>
      </c>
      <c r="D190" s="99"/>
      <c r="E190" s="99"/>
      <c r="F190" s="78"/>
      <c r="H190" s="96"/>
    </row>
    <row r="191" spans="1:8" ht="14.25" hidden="1" x14ac:dyDescent="0.35">
      <c r="A191" s="43"/>
      <c r="B191" s="93" t="s">
        <v>203</v>
      </c>
      <c r="C191" s="99" t="s">
        <v>193</v>
      </c>
      <c r="D191" s="99"/>
      <c r="E191" s="99"/>
      <c r="F191" s="78"/>
      <c r="H191" s="96"/>
    </row>
    <row r="192" spans="1:8" ht="14.25" hidden="1" x14ac:dyDescent="0.35">
      <c r="A192" s="43"/>
      <c r="B192" s="93" t="s">
        <v>204</v>
      </c>
      <c r="C192" s="99" t="s">
        <v>193</v>
      </c>
      <c r="D192" s="99"/>
      <c r="E192" s="99"/>
      <c r="F192" s="78"/>
      <c r="H192" s="96"/>
    </row>
    <row r="193" spans="1:8" ht="14.25" hidden="1" x14ac:dyDescent="0.35">
      <c r="A193" s="43"/>
      <c r="B193" s="93" t="s">
        <v>205</v>
      </c>
      <c r="C193" s="99" t="s">
        <v>193</v>
      </c>
      <c r="D193" s="99"/>
      <c r="E193" s="99"/>
      <c r="F193" s="78"/>
      <c r="H193" s="96"/>
    </row>
    <row r="194" spans="1:8" ht="14.25" hidden="1" x14ac:dyDescent="0.35">
      <c r="A194" s="43"/>
      <c r="B194" s="93" t="s">
        <v>206</v>
      </c>
      <c r="C194" s="99" t="s">
        <v>193</v>
      </c>
      <c r="D194" s="99"/>
      <c r="E194" s="99"/>
      <c r="F194" s="78"/>
      <c r="H194" s="96"/>
    </row>
    <row r="195" spans="1:8" ht="14.25" hidden="1" x14ac:dyDescent="0.35">
      <c r="A195" s="43"/>
      <c r="B195" s="93" t="s">
        <v>207</v>
      </c>
      <c r="C195" s="99" t="s">
        <v>193</v>
      </c>
      <c r="D195" s="99"/>
      <c r="E195" s="99"/>
      <c r="F195" s="78"/>
      <c r="H195" s="96"/>
    </row>
    <row r="196" spans="1:8" ht="14.25" hidden="1" x14ac:dyDescent="0.35">
      <c r="A196" s="43"/>
      <c r="B196" s="93" t="s">
        <v>208</v>
      </c>
      <c r="C196" s="99" t="s">
        <v>193</v>
      </c>
      <c r="D196" s="99"/>
      <c r="E196" s="99"/>
      <c r="F196" s="78"/>
      <c r="H196" s="96"/>
    </row>
    <row r="197" spans="1:8" ht="14.25" hidden="1" x14ac:dyDescent="0.35">
      <c r="A197" s="43"/>
      <c r="B197" s="93" t="s">
        <v>209</v>
      </c>
      <c r="C197" s="99" t="s">
        <v>200</v>
      </c>
      <c r="D197" s="99"/>
      <c r="E197" s="99"/>
      <c r="F197" s="78"/>
      <c r="H197" s="96"/>
    </row>
    <row r="198" spans="1:8" ht="14.25" hidden="1" x14ac:dyDescent="0.35">
      <c r="A198" s="43"/>
      <c r="B198" s="93" t="s">
        <v>210</v>
      </c>
      <c r="C198" s="99" t="s">
        <v>193</v>
      </c>
      <c r="D198" s="99"/>
      <c r="E198" s="99"/>
      <c r="F198" s="78"/>
      <c r="H198" s="96"/>
    </row>
    <row r="199" spans="1:8" ht="14.25" hidden="1" x14ac:dyDescent="0.35">
      <c r="A199" s="43"/>
      <c r="B199" s="93" t="s">
        <v>211</v>
      </c>
      <c r="C199" s="99" t="s">
        <v>193</v>
      </c>
      <c r="D199" s="99"/>
      <c r="E199" s="99"/>
      <c r="F199" s="78"/>
      <c r="H199" s="96"/>
    </row>
    <row r="200" spans="1:8" ht="14.25" hidden="1" x14ac:dyDescent="0.35">
      <c r="A200" s="43"/>
      <c r="B200" s="93" t="s">
        <v>212</v>
      </c>
      <c r="C200" s="99" t="s">
        <v>200</v>
      </c>
      <c r="D200" s="99"/>
      <c r="E200" s="99"/>
      <c r="F200" s="78"/>
      <c r="H200" s="96"/>
    </row>
    <row r="201" spans="1:8" ht="14.25" hidden="1" x14ac:dyDescent="0.35">
      <c r="A201" s="43"/>
      <c r="B201" s="93" t="s">
        <v>213</v>
      </c>
      <c r="C201" s="99" t="s">
        <v>193</v>
      </c>
      <c r="D201" s="99"/>
      <c r="E201" s="99"/>
      <c r="F201" s="78"/>
      <c r="H201" s="96"/>
    </row>
    <row r="202" spans="1:8" ht="4.5" hidden="1" customHeight="1" x14ac:dyDescent="0.35">
      <c r="A202" s="43"/>
      <c r="B202" s="93" t="s">
        <v>214</v>
      </c>
      <c r="C202" s="99" t="s">
        <v>193</v>
      </c>
      <c r="D202" s="99"/>
      <c r="E202" s="99"/>
      <c r="F202" s="78"/>
      <c r="H202" s="96"/>
    </row>
    <row r="203" spans="1:8" ht="8.4499999999999993" hidden="1" customHeight="1" x14ac:dyDescent="0.35">
      <c r="A203" s="43"/>
      <c r="B203" s="93" t="s">
        <v>215</v>
      </c>
      <c r="C203" s="99" t="s">
        <v>200</v>
      </c>
      <c r="D203" s="99"/>
      <c r="E203" s="99"/>
      <c r="F203" s="78"/>
      <c r="H203" s="96"/>
    </row>
    <row r="204" spans="1:8" ht="24" hidden="1" customHeight="1" x14ac:dyDescent="0.35">
      <c r="A204" s="43"/>
      <c r="B204" s="93" t="s">
        <v>216</v>
      </c>
      <c r="C204" s="99" t="s">
        <v>200</v>
      </c>
      <c r="D204" s="99"/>
      <c r="E204" s="99"/>
      <c r="F204" s="78"/>
      <c r="H204" s="96"/>
    </row>
    <row r="205" spans="1:8" ht="23.45" hidden="1" customHeight="1" x14ac:dyDescent="0.35">
      <c r="A205" s="43"/>
      <c r="B205" s="93" t="s">
        <v>217</v>
      </c>
      <c r="C205" s="99" t="s">
        <v>200</v>
      </c>
      <c r="D205" s="99"/>
      <c r="E205" s="99"/>
      <c r="F205" s="78"/>
      <c r="H205" s="96"/>
    </row>
    <row r="206" spans="1:8" ht="21" hidden="1" customHeight="1" x14ac:dyDescent="0.35">
      <c r="A206" s="43"/>
      <c r="B206" s="93" t="s">
        <v>218</v>
      </c>
      <c r="C206" s="99" t="s">
        <v>200</v>
      </c>
      <c r="D206" s="99"/>
      <c r="E206" s="99"/>
      <c r="F206" s="78"/>
      <c r="H206" s="96"/>
    </row>
    <row r="207" spans="1:8" x14ac:dyDescent="0.35">
      <c r="A207" s="43"/>
      <c r="B207" s="78"/>
      <c r="C207" s="99"/>
      <c r="D207" s="99"/>
      <c r="E207" s="99"/>
      <c r="F207" s="78"/>
    </row>
    <row r="210" spans="2:4" ht="23.45" customHeight="1" x14ac:dyDescent="0.35">
      <c r="D210" s="113"/>
    </row>
    <row r="211" spans="2:4" ht="24.95" hidden="1" customHeight="1" x14ac:dyDescent="0.35">
      <c r="B211" s="22" t="s">
        <v>219</v>
      </c>
    </row>
    <row r="212" spans="2:4" ht="29.45" hidden="1" customHeight="1" x14ac:dyDescent="0.35">
      <c r="B212" s="22" t="s">
        <v>220</v>
      </c>
      <c r="C212" s="111" t="s">
        <v>190</v>
      </c>
    </row>
    <row r="213" spans="2:4" ht="42.95" hidden="1" customHeight="1" x14ac:dyDescent="0.35">
      <c r="B213" s="22" t="s">
        <v>221</v>
      </c>
      <c r="D213" s="113"/>
    </row>
    <row r="214" spans="2:4" ht="14.25" x14ac:dyDescent="0.35">
      <c r="D214" s="113"/>
    </row>
    <row r="215" spans="2:4" ht="14.25" x14ac:dyDescent="0.35">
      <c r="D215" s="113"/>
    </row>
    <row r="216" spans="2:4" ht="14.25" x14ac:dyDescent="0.35">
      <c r="D216" s="113"/>
    </row>
  </sheetData>
  <sheetProtection algorithmName="SHA-512" hashValue="Unlg8jYVEJ0YSke4ttWYbQS7+Zo/WHnrKxUxVTokZEYEb1CoibWKJ3bqmrF3mN4vG49RR9Thr1S7g4cCBALlUg==" saltValue="ZDH+2cSyfaD0MLIp/q7g+w==" spinCount="100000" sheet="1" objects="1" scenarios="1" selectLockedCells="1" selectUnlockedCells="1"/>
  <customSheetViews>
    <customSheetView guid="{822354EC-84EE-4FC8-BC34-BE1E9EA06064}" scale="115" fitToPage="1">
      <selection activeCell="B26" sqref="B26"/>
      <pageMargins left="0" right="0" top="0" bottom="0" header="0" footer="0"/>
      <pageSetup paperSize="9" scale="22" fitToHeight="0" orientation="landscape" verticalDpi="0" r:id="rId1"/>
    </customSheetView>
  </customSheetViews>
  <mergeCells count="3">
    <mergeCell ref="X44:AE44"/>
    <mergeCell ref="X35:AE35"/>
    <mergeCell ref="X38:AE38"/>
  </mergeCells>
  <dataValidations count="2">
    <dataValidation type="list" allowBlank="1" showInputMessage="1" showErrorMessage="1" promptTitle="=moment" sqref="B32:B35" xr:uid="{00000000-0002-0000-0200-000000000000}">
      <formula1>$B$32:$B$36</formula1>
    </dataValidation>
    <dataValidation type="list" allowBlank="1" showInputMessage="1" showErrorMessage="1" sqref="B38:B46" xr:uid="{00000000-0002-0000-0200-000001000000}">
      <formula1>muziek</formula1>
    </dataValidation>
  </dataValidations>
  <pageMargins left="0.7" right="0.7" top="0.75" bottom="0.75" header="0.3" footer="0.3"/>
  <pageSetup paperSize="9" scale="22"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368819C0E745438D6A814908D4EB43" ma:contentTypeVersion="14" ma:contentTypeDescription="Een nieuw document maken." ma:contentTypeScope="" ma:versionID="c11a76554dc0c8af3afaaf4e6d60d3e5">
  <xsd:schema xmlns:xsd="http://www.w3.org/2001/XMLSchema" xmlns:xs="http://www.w3.org/2001/XMLSchema" xmlns:p="http://schemas.microsoft.com/office/2006/metadata/properties" xmlns:ns2="d5fb92a4-a7ee-4daa-abd0-f8cd895281c3" xmlns:ns3="807eed4b-cbe7-4b47-924b-60c2e2aa001f" targetNamespace="http://schemas.microsoft.com/office/2006/metadata/properties" ma:root="true" ma:fieldsID="1f3ea485294115b3f46617e00b0ecd5c" ns2:_="" ns3:_="">
    <xsd:import namespace="d5fb92a4-a7ee-4daa-abd0-f8cd895281c3"/>
    <xsd:import namespace="807eed4b-cbe7-4b47-924b-60c2e2aa00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fb92a4-a7ee-4daa-abd0-f8cd89528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9666d42c-f686-4f19-8d74-8e7eddad348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7eed4b-cbe7-4b47-924b-60c2e2aa001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5a31f1-d991-44af-b173-3cf8865173ab}" ma:internalName="TaxCatchAll" ma:showField="CatchAllData" ma:web="807eed4b-cbe7-4b47-924b-60c2e2aa00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5fb92a4-a7ee-4daa-abd0-f8cd895281c3">
      <Terms xmlns="http://schemas.microsoft.com/office/infopath/2007/PartnerControls"/>
    </lcf76f155ced4ddcb4097134ff3c332f>
    <TaxCatchAll xmlns="807eed4b-cbe7-4b47-924b-60c2e2aa00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E360E6-40DA-4362-A0A4-1241886D9F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fb92a4-a7ee-4daa-abd0-f8cd895281c3"/>
    <ds:schemaRef ds:uri="807eed4b-cbe7-4b47-924b-60c2e2aa0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F80411-E55B-4AF8-8234-5FE31CCC3686}">
  <ds:schemaRef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http://schemas.microsoft.com/office/2006/documentManagement/types"/>
    <ds:schemaRef ds:uri="807eed4b-cbe7-4b47-924b-60c2e2aa001f"/>
    <ds:schemaRef ds:uri="d5fb92a4-a7ee-4daa-abd0-f8cd895281c3"/>
    <ds:schemaRef ds:uri="http://www.w3.org/XML/1998/namespace"/>
    <ds:schemaRef ds:uri="http://purl.org/dc/dcmitype/"/>
  </ds:schemaRefs>
</ds:datastoreItem>
</file>

<file path=customXml/itemProps3.xml><?xml version="1.0" encoding="utf-8"?>
<ds:datastoreItem xmlns:ds="http://schemas.openxmlformats.org/officeDocument/2006/customXml" ds:itemID="{833BD6DC-19A2-4EC1-B2CA-1A213ECFB498}">
  <ds:schemaRefs>
    <ds:schemaRef ds:uri="http://schemas.microsoft.com/sharepoint/v3/contenttype/forms"/>
  </ds:schemaRefs>
</ds:datastoreItem>
</file>

<file path=docMetadata/LabelInfo.xml><?xml version="1.0" encoding="utf-8"?>
<clbl:labelList xmlns:clbl="http://schemas.microsoft.com/office/2020/mipLabelMetadata">
  <clbl:label id="{9795d848-c8de-4eb3-aee6-de7eb37b1637}" enabled="0" method="" siteId="{9795d848-c8de-4eb3-aee6-de7eb37b1637}"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28</vt:i4>
      </vt:variant>
    </vt:vector>
  </HeadingPairs>
  <TitlesOfParts>
    <vt:vector size="31" baseType="lpstr">
      <vt:lpstr>TOELICHTING</vt:lpstr>
      <vt:lpstr>SCAN</vt:lpstr>
      <vt:lpstr>Indicatoren</vt:lpstr>
      <vt:lpstr>aantal</vt:lpstr>
      <vt:lpstr>aantrekkingskracht</vt:lpstr>
      <vt:lpstr>TOELICHTING!Afdrukbereik</vt:lpstr>
      <vt:lpstr>bereikbaarheid</vt:lpstr>
      <vt:lpstr>bouwwerk</vt:lpstr>
      <vt:lpstr>dier</vt:lpstr>
      <vt:lpstr>doelgroep</vt:lpstr>
      <vt:lpstr>drank</vt:lpstr>
      <vt:lpstr>dynamiekevenement</vt:lpstr>
      <vt:lpstr>kwetsbaar</vt:lpstr>
      <vt:lpstr>leeftijd</vt:lpstr>
      <vt:lpstr>moment</vt:lpstr>
      <vt:lpstr>muziek</vt:lpstr>
      <vt:lpstr>objecten</vt:lpstr>
      <vt:lpstr>omgeving</vt:lpstr>
      <vt:lpstr>overnachten</vt:lpstr>
      <vt:lpstr>piercen</vt:lpstr>
      <vt:lpstr>publieksverschuivingen</vt:lpstr>
      <vt:lpstr>reputatie</vt:lpstr>
      <vt:lpstr>risicobronnen</vt:lpstr>
      <vt:lpstr>soort</vt:lpstr>
      <vt:lpstr>terrein</vt:lpstr>
      <vt:lpstr>toegankelijkheid</vt:lpstr>
      <vt:lpstr>voedsel</vt:lpstr>
      <vt:lpstr>vuur</vt:lpstr>
      <vt:lpstr>vuurwerk</vt:lpstr>
      <vt:lpstr>water</vt:lpstr>
      <vt:lpstr>watervoorzieningen</vt:lpstr>
    </vt:vector>
  </TitlesOfParts>
  <Manager/>
  <Company>Veiligheids Regio Midden- en West-Brabant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Daan van Eeden</dc:creator>
  <cp:keywords/>
  <dc:description/>
  <cp:lastModifiedBy>Daan van Eeden</cp:lastModifiedBy>
  <cp:revision/>
  <dcterms:created xsi:type="dcterms:W3CDTF">2018-02-06T14:45:50Z</dcterms:created>
  <dcterms:modified xsi:type="dcterms:W3CDTF">2025-10-02T08:30:09Z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0x010100BE368819C0E745438D6A814908D4EB43</vt:lpwstr>
  </property>
  <property fmtid="{D5CDD505-2E9C-101B-9397-08002B2CF9AE}" pid="3" name="MediaServiceImageTags">
    <vt:lpwstr/>
  </property>
</Properties>
</file>